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firstSheet="2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należy wypełnić zgodnie z instrukcją wypełniania EPO. Wartość stopy dyskontowej 4,18% obowiązuje od dnia 01.07.2013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<sst xmlns="http://schemas.openxmlformats.org/spreadsheetml/2006/main" count="458" uniqueCount="303">
  <si>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</si>
  <si>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</si>
  <si>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</si>
  <si>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</si>
  <si>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</si>
  <si>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</si>
  <si>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</si>
  <si>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</si>
  <si>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</si>
  <si>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</si>
  <si>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</si>
  <si>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</si>
  <si>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</si>
  <si>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</si>
  <si>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</si>
  <si>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</si>
  <si>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</si>
  <si>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</si>
  <si>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</si>
  <si>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</si>
  <si>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</si>
  <si>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</si>
  <si>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</si>
  <si>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</si>
  <si>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</si>
  <si>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</si>
  <si>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</si>
  <si>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</si>
  <si>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</si>
  <si>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</si>
  <si>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</si>
  <si>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</si>
  <si>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</si>
  <si>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</si>
  <si>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</si>
  <si>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</si>
  <si>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</si>
  <si>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</si>
  <si>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</si>
  <si>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</si>
  <si>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</si>
  <si>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</si>
  <si>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</si>
  <si>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</si>
  <si>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</si>
  <si>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</si>
  <si>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</si>
  <si>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</si>
  <si>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</si>
  <si>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</si>
  <si>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</si>
  <si>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</si>
  <si>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</si>
  <si>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</si>
  <si>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</si>
  <si>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</si>
  <si>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</si>
  <si>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</si>
  <si>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</si>
  <si>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</si>
  <si>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</si>
  <si>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</si>
  <si>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</si>
  <si>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</si>
  <si>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</si>
  <si>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</si>
  <si>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</si>
  <si>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</si>
  <si>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</si>
  <si>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</si>
  <si>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</si>
  <si>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</si>
  <si>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</si>
  <si>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</si>
  <si>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</si>
  <si>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</si>
  <si>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</si>
  <si>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</si>
  <si>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</si>
  <si>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</si>
  <si>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</si>
  <si>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</si>
  <si>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</si>
  <si>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</si>
  <si>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</si>
  <si>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</si>
  <si>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</si>
  <si>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</si>
  <si>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</si>
  <si>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</si>
  <si>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</si>
  <si>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</si>
  <si>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</si>
  <si>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</si>
  <si>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</si>
  <si>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</si>
  <si>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</si>
  <si>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</si>
  <si>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</si>
  <si>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</si>
  <si>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</si>
  <si>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</si>
  <si>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</si>
  <si>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</si>
  <si>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</si>
  <si>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</si>
  <si>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</si>
  <si>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</si>
  <si>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</si>
  <si>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</si>
  <si>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</si>
  <si>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</si>
  <si>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</si>
  <si>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</si>
  <si>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</si>
  <si>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</si>
  <si>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</si>
  <si>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</si>
  <si>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</si>
  <si>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</si>
  <si>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</si>
  <si>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</si>
  <si>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</si>
  <si>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</si>
  <si>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</si>
  <si>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</si>
  <si>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</si>
  <si>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</si>
  <si>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</si>
  <si>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</si>
  <si>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</si>
  <si>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</si>
  <si>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</si>
  <si>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</si>
  <si>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</si>
  <si>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</si>
  <si>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</si>
  <si>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</si>
  <si>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</si>
  <si>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</si>
  <si>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</si>
  <si>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</si>
  <si>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</si>
  <si>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</si>
  <si>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</si>
  <si>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</si>
  <si>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</si>
  <si>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</si>
  <si>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</si>
  <si>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</si>
  <si>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</si>
  <si>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</si>
  <si>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</si>
  <si>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</si>
  <si>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</si>
  <si>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</si>
  <si>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</si>
  <si>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</si>
  <si>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</si>
  <si>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</si>
  <si>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</si>
  <si>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</si>
  <si>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</si>
  <si>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</si>
  <si>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</si>
  <si>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</si>
  <si>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</si>
  <si>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</si>
  <si>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</si>
  <si>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</si>
  <si>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</si>
  <si>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</si>
  <si>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</si>
  <si>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</si>
  <si>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</si>
  <si>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</si>
  <si>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</si>
  <si>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</si>
  <si>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</si>
  <si>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</si>
  <si>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</si>
  <si>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</si>
  <si>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</si>
  <si>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</si>
  <si>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</si>
  <si>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</si>
  <si>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</si>
  <si>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</si>
  <si>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</si>
  <si>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</si>
  <si>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</si>
  <si>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</si>
  <si>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</si>
  <si>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</si>
  <si>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</si>
  <si>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</si>
  <si>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</si>
  <si>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</si>
  <si>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</si>
  <si>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</si>
  <si>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</si>
  <si>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</si>
  <si>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</si>
  <si>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</si>
  <si>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</si>
  <si>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</si>
  <si>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</si>
  <si>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</si>
  <si>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</si>
  <si>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</si>
  <si>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</si>
  <si>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</si>
  <si>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</si>
  <si>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</si>
  <si>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</si>
  <si>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</si>
  <si>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</si>
  <si>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</si>
  <si>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</si>
  <si>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</si>
  <si>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</si>
  <si>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</si>
  <si>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</si>
  <si>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</si>
  <si>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</si>
  <si>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</si>
  <si>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</si>
  <si>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</si>
  <si>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</si>
  <si>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</si>
  <si>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</si>
  <si>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</si>
  <si>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</si>
  <si>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</si>
  <si>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</si>
  <si>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</si>
  <si>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</si>
  <si>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</si>
  <si>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</si>
  <si>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</si>
  <si>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</si>
  <si>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</si>
  <si>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</si>
  <si>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</si>
  <si>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</si>
  <si>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</si>
  <si>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</si>
  <si>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</si>
  <si>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</si>
  <si>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</si>
  <si>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</si>
  <si>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</si>
  <si>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</si>
  <si>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</si>
  <si>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</si>
  <si>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</si>
  <si>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</si>
  <si>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</si>
  <si>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</si>
  <si>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</si>
  <si>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</si>
  <si>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</si>
  <si>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</si>
  <si>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</si>
  <si>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</si>
  <si>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</si>
  <si>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</si>
  <si>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</si>
  <si>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</si>
  <si>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</si>
  <si>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</si>
  <si>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</si>
  <si>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</si>
  <si>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</si>
  <si>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</si>
  <si>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</si>
  <si>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</si>
  <si>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</si>
  <si>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</si>
  <si>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</si>
  <si>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</si>
  <si>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</si>
  <si>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</si>
  <si>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</si>
  <si>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</si>
  <si>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</si>
  <si>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</si>
  <si>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</si>
  <si>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</si>
  <si>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</si>
  <si>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</si>
  <si>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</si>
  <si>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</si>
  <si>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</si>
  <si>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</si>
  <si>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</si>
  <si>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</si>
  <si>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</si>
  <si>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</si>
  <si>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</si>
  <si>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</si>
  <si>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</si>
  <si>
    <t>10. Stopa dyskonta (……...%)/czynnik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</si>
</sst>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" fontId="24" fillId="37" borderId="19" xfId="0" applyNumberFormat="1" applyFont="1" applyFill="1" applyBorder="1" applyAlignment="1">
      <alignment horizontal="right" vertical="center"/>
    </xf>
    <xf numFmtId="0" fontId="15" fillId="36" borderId="0" xfId="52" applyFont="1" applyFill="1">
      <alignment/>
      <protection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10" fontId="76" fillId="0" borderId="0" xfId="0" applyNumberFormat="1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1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workbookViewId="0" topLeftCell="A13">
      <selection activeCell="P15" sqref="P15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30" t="s">
        <v>301</v>
      </c>
      <c r="P3" s="231"/>
      <c r="Q3" s="232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8" t="s">
        <v>145</v>
      </c>
      <c r="E5" s="228"/>
      <c r="F5" s="228"/>
      <c r="G5" s="228"/>
      <c r="H5" s="228"/>
      <c r="I5" s="228"/>
      <c r="J5" s="229"/>
      <c r="K5" s="229"/>
      <c r="L5" s="229"/>
      <c r="M5" s="229"/>
      <c r="N5" s="229"/>
      <c r="O5" s="229"/>
      <c r="P5" s="229"/>
      <c r="Q5" s="229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8"/>
      <c r="E6" s="228"/>
      <c r="F6" s="228"/>
      <c r="G6" s="228"/>
      <c r="H6" s="228"/>
      <c r="I6" s="228"/>
      <c r="J6" s="229"/>
      <c r="K6" s="229"/>
      <c r="L6" s="229"/>
      <c r="M6" s="229"/>
      <c r="N6" s="229"/>
      <c r="O6" s="229"/>
      <c r="P6" s="229"/>
      <c r="Q6" s="229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8"/>
      <c r="F13" s="238"/>
      <c r="G13" s="238"/>
      <c r="H13" s="238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5" t="s">
        <v>235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7" t="s">
        <v>300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33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9" t="s">
        <v>236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9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22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4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5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7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7" t="s">
        <v>218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7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7" t="s">
        <v>182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1"/>
      <c r="O2" s="124"/>
    </row>
    <row r="3" spans="1:15" ht="16.5" customHeight="1">
      <c r="A3" s="109"/>
      <c r="B3" s="537" t="s">
        <v>220</v>
      </c>
      <c r="C3" s="538"/>
      <c r="D3" s="538"/>
      <c r="E3" s="538"/>
      <c r="F3" s="538"/>
      <c r="G3" s="538"/>
      <c r="H3" s="539"/>
      <c r="I3" s="618" t="s">
        <v>183</v>
      </c>
      <c r="J3" s="607"/>
      <c r="K3" s="608"/>
      <c r="L3" s="618" t="s">
        <v>184</v>
      </c>
      <c r="M3" s="540"/>
      <c r="N3" s="541"/>
      <c r="O3" s="109"/>
    </row>
    <row r="4" spans="1:15" ht="12.75">
      <c r="A4" s="109"/>
      <c r="B4" s="552" t="s">
        <v>224</v>
      </c>
      <c r="C4" s="530"/>
      <c r="D4" s="530"/>
      <c r="E4" s="530"/>
      <c r="F4" s="530"/>
      <c r="G4" s="530"/>
      <c r="H4" s="510"/>
      <c r="I4" s="619">
        <f>'Sekcja C7.2 i C7.3'!K11</f>
        <v>0</v>
      </c>
      <c r="J4" s="620"/>
      <c r="K4" s="621"/>
      <c r="L4" s="612">
        <f>IF(I11&gt;0,I4/$I$11,0)</f>
        <v>0</v>
      </c>
      <c r="M4" s="613"/>
      <c r="N4" s="614"/>
      <c r="O4" s="109"/>
    </row>
    <row r="5" spans="1:15" ht="24" customHeight="1">
      <c r="A5" s="109"/>
      <c r="B5" s="625"/>
      <c r="C5" s="626"/>
      <c r="D5" s="626"/>
      <c r="E5" s="626"/>
      <c r="F5" s="626"/>
      <c r="G5" s="626"/>
      <c r="H5" s="568"/>
      <c r="I5" s="622"/>
      <c r="J5" s="623"/>
      <c r="K5" s="624"/>
      <c r="L5" s="615"/>
      <c r="M5" s="616"/>
      <c r="N5" s="617"/>
      <c r="O5" s="109"/>
    </row>
    <row r="6" spans="1:15" ht="34.5" customHeight="1">
      <c r="A6" s="109"/>
      <c r="B6" s="552" t="s">
        <v>122</v>
      </c>
      <c r="C6" s="530"/>
      <c r="D6" s="530"/>
      <c r="E6" s="530"/>
      <c r="F6" s="530"/>
      <c r="G6" s="530"/>
      <c r="H6" s="592"/>
      <c r="I6" s="597"/>
      <c r="J6" s="598"/>
      <c r="K6" s="599"/>
      <c r="L6" s="594"/>
      <c r="M6" s="595"/>
      <c r="N6" s="596"/>
      <c r="O6" s="109"/>
    </row>
    <row r="7" spans="1:15" ht="32.25" customHeight="1">
      <c r="A7" s="109"/>
      <c r="B7" s="81"/>
      <c r="C7" s="581" t="s">
        <v>120</v>
      </c>
      <c r="D7" s="582"/>
      <c r="E7" s="582"/>
      <c r="F7" s="582"/>
      <c r="G7" s="305"/>
      <c r="H7" s="593"/>
      <c r="I7" s="589">
        <v>0</v>
      </c>
      <c r="J7" s="600"/>
      <c r="K7" s="601"/>
      <c r="L7" s="583">
        <f>IF(I11&gt;0,I7/$I$11,0)</f>
        <v>0</v>
      </c>
      <c r="M7" s="584"/>
      <c r="N7" s="585"/>
      <c r="O7" s="109"/>
    </row>
    <row r="8" spans="1:15" ht="29.25" customHeight="1">
      <c r="A8" s="109"/>
      <c r="B8" s="81"/>
      <c r="C8" s="586" t="s">
        <v>257</v>
      </c>
      <c r="D8" s="587"/>
      <c r="E8" s="587"/>
      <c r="F8" s="587"/>
      <c r="G8" s="588"/>
      <c r="H8" s="579"/>
      <c r="I8" s="589">
        <v>0</v>
      </c>
      <c r="J8" s="590"/>
      <c r="K8" s="591"/>
      <c r="L8" s="583">
        <f>IF(I11&gt;0,I8/$I$11,0)</f>
        <v>0</v>
      </c>
      <c r="M8" s="584"/>
      <c r="N8" s="585"/>
      <c r="O8" s="109"/>
    </row>
    <row r="9" spans="1:15" ht="55.5" customHeight="1">
      <c r="A9" s="109"/>
      <c r="B9" s="81"/>
      <c r="C9" s="586" t="s">
        <v>258</v>
      </c>
      <c r="D9" s="587"/>
      <c r="E9" s="587"/>
      <c r="F9" s="587"/>
      <c r="G9" s="588"/>
      <c r="H9" s="580"/>
      <c r="I9" s="589">
        <v>0</v>
      </c>
      <c r="J9" s="590"/>
      <c r="K9" s="591"/>
      <c r="L9" s="583">
        <f>IF(I11&gt;0,I9/$I$11,0)</f>
        <v>0</v>
      </c>
      <c r="M9" s="584"/>
      <c r="N9" s="585"/>
      <c r="O9" s="109"/>
    </row>
    <row r="10" spans="1:15" ht="32.25" customHeight="1">
      <c r="A10" s="109"/>
      <c r="B10" s="602" t="s">
        <v>121</v>
      </c>
      <c r="C10" s="378"/>
      <c r="D10" s="378"/>
      <c r="E10" s="378"/>
      <c r="F10" s="378"/>
      <c r="G10" s="378"/>
      <c r="H10" s="65"/>
      <c r="I10" s="609">
        <f>'Sekcja C7.2 i C7.3'!N31</f>
        <v>0</v>
      </c>
      <c r="J10" s="610"/>
      <c r="K10" s="611"/>
      <c r="L10" s="583">
        <f>IF(I11&gt;0,I10/$I$11,0)</f>
        <v>0</v>
      </c>
      <c r="M10" s="584"/>
      <c r="N10" s="585"/>
      <c r="O10" s="109"/>
    </row>
    <row r="11" spans="1:15" ht="35.25" customHeight="1">
      <c r="A11" s="109"/>
      <c r="B11" s="527" t="s">
        <v>8</v>
      </c>
      <c r="C11" s="528"/>
      <c r="D11" s="528"/>
      <c r="E11" s="528"/>
      <c r="F11" s="528"/>
      <c r="G11" s="528"/>
      <c r="H11" s="539"/>
      <c r="I11" s="603">
        <f>SUM(I4:K10)</f>
        <v>0</v>
      </c>
      <c r="J11" s="604"/>
      <c r="K11" s="605"/>
      <c r="L11" s="606">
        <v>1</v>
      </c>
      <c r="M11" s="607"/>
      <c r="N11" s="608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3" t="s">
        <v>192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302"/>
      <c r="R3" s="303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5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308"/>
      <c r="R4" s="309"/>
      <c r="S4" s="108"/>
    </row>
    <row r="5" spans="1:19" ht="12.75" customHeight="1">
      <c r="A5" s="126"/>
      <c r="B5" s="646" t="s">
        <v>0</v>
      </c>
      <c r="C5" s="659" t="s">
        <v>64</v>
      </c>
      <c r="D5" s="660"/>
      <c r="E5" s="660"/>
      <c r="F5" s="660"/>
      <c r="G5" s="661"/>
      <c r="H5" s="662"/>
      <c r="I5" s="635" t="s">
        <v>65</v>
      </c>
      <c r="J5" s="635" t="s">
        <v>62</v>
      </c>
      <c r="K5" s="635" t="s">
        <v>63</v>
      </c>
      <c r="L5" s="659" t="s">
        <v>66</v>
      </c>
      <c r="M5" s="660"/>
      <c r="N5" s="660"/>
      <c r="O5" s="660"/>
      <c r="P5" s="660"/>
      <c r="Q5" s="660"/>
      <c r="R5" s="674"/>
      <c r="S5" s="108"/>
    </row>
    <row r="6" spans="1:19" ht="12.75">
      <c r="A6" s="126"/>
      <c r="B6" s="647"/>
      <c r="C6" s="663"/>
      <c r="D6" s="664"/>
      <c r="E6" s="664"/>
      <c r="F6" s="664"/>
      <c r="G6" s="665"/>
      <c r="H6" s="666"/>
      <c r="I6" s="636"/>
      <c r="J6" s="636"/>
      <c r="K6" s="636"/>
      <c r="L6" s="667"/>
      <c r="M6" s="668"/>
      <c r="N6" s="668"/>
      <c r="O6" s="668"/>
      <c r="P6" s="668"/>
      <c r="Q6" s="668"/>
      <c r="R6" s="675"/>
      <c r="S6" s="108"/>
    </row>
    <row r="7" spans="1:19" ht="12.75" customHeight="1">
      <c r="A7" s="126"/>
      <c r="B7" s="647"/>
      <c r="C7" s="663"/>
      <c r="D7" s="664"/>
      <c r="E7" s="664"/>
      <c r="F7" s="664"/>
      <c r="G7" s="665"/>
      <c r="H7" s="666"/>
      <c r="I7" s="636"/>
      <c r="J7" s="636"/>
      <c r="K7" s="636"/>
      <c r="L7" s="642" t="s">
        <v>61</v>
      </c>
      <c r="M7" s="642" t="s">
        <v>52</v>
      </c>
      <c r="N7" s="631">
        <f>'Sekcja C5'!X5</f>
        <v>2015</v>
      </c>
      <c r="O7" s="631">
        <f>'Sekcja C5'!Y5</f>
        <v>2016</v>
      </c>
      <c r="P7" s="631">
        <f>'Sekcja C5'!Z5</f>
        <v>2017</v>
      </c>
      <c r="Q7" s="631">
        <f>'Sekcja C5'!AA5</f>
        <v>2018</v>
      </c>
      <c r="R7" s="631">
        <f>'Sekcja C5'!AB5</f>
        <v>2019</v>
      </c>
      <c r="S7" s="108"/>
    </row>
    <row r="8" spans="1:19" ht="32.25" customHeight="1">
      <c r="A8" s="126"/>
      <c r="B8" s="648"/>
      <c r="C8" s="667"/>
      <c r="D8" s="668"/>
      <c r="E8" s="668"/>
      <c r="F8" s="668"/>
      <c r="G8" s="669"/>
      <c r="H8" s="670"/>
      <c r="I8" s="637"/>
      <c r="J8" s="637"/>
      <c r="K8" s="637"/>
      <c r="L8" s="643"/>
      <c r="M8" s="643"/>
      <c r="N8" s="632"/>
      <c r="O8" s="632"/>
      <c r="P8" s="632"/>
      <c r="Q8" s="632"/>
      <c r="R8" s="632"/>
      <c r="S8" s="108"/>
    </row>
    <row r="9" spans="1:19" ht="15" customHeight="1">
      <c r="A9" s="126"/>
      <c r="B9" s="62">
        <v>1</v>
      </c>
      <c r="C9" s="671"/>
      <c r="D9" s="672"/>
      <c r="E9" s="672"/>
      <c r="F9" s="672"/>
      <c r="G9" s="672"/>
      <c r="H9" s="673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71"/>
      <c r="D10" s="672"/>
      <c r="E10" s="672"/>
      <c r="F10" s="672"/>
      <c r="G10" s="672"/>
      <c r="H10" s="673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40" t="s">
        <v>8</v>
      </c>
      <c r="J11" s="641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57" t="s">
        <v>54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378"/>
      <c r="R12" s="379"/>
      <c r="S12" s="108"/>
    </row>
    <row r="13" spans="1:19" ht="12.75">
      <c r="A13" s="126"/>
      <c r="B13" s="646" t="s">
        <v>0</v>
      </c>
      <c r="C13" s="629" t="s">
        <v>61</v>
      </c>
      <c r="D13" s="651"/>
      <c r="E13" s="651"/>
      <c r="F13" s="630"/>
      <c r="G13" s="629" t="s">
        <v>52</v>
      </c>
      <c r="H13" s="630"/>
      <c r="I13" s="629" t="s">
        <v>53</v>
      </c>
      <c r="J13" s="630"/>
      <c r="K13" s="629" t="str">
        <f>+I13</f>
        <v>Rok</v>
      </c>
      <c r="L13" s="630"/>
      <c r="M13" s="629" t="str">
        <f>+K13</f>
        <v>Rok</v>
      </c>
      <c r="N13" s="630"/>
      <c r="O13" s="629" t="str">
        <f>+M13</f>
        <v>Rok</v>
      </c>
      <c r="P13" s="630"/>
      <c r="Q13" s="629" t="str">
        <f>+O13</f>
        <v>Rok</v>
      </c>
      <c r="R13" s="630"/>
      <c r="S13" s="108"/>
    </row>
    <row r="14" spans="1:19" ht="12.75">
      <c r="A14" s="126"/>
      <c r="B14" s="647"/>
      <c r="C14" s="644"/>
      <c r="D14" s="652"/>
      <c r="E14" s="652"/>
      <c r="F14" s="645"/>
      <c r="G14" s="644"/>
      <c r="H14" s="645"/>
      <c r="I14" s="638">
        <f>N7</f>
        <v>2015</v>
      </c>
      <c r="J14" s="639"/>
      <c r="K14" s="638">
        <f>O7</f>
        <v>2016</v>
      </c>
      <c r="L14" s="639"/>
      <c r="M14" s="649">
        <f>P7</f>
        <v>2017</v>
      </c>
      <c r="N14" s="650"/>
      <c r="O14" s="638">
        <f>Q7</f>
        <v>2018</v>
      </c>
      <c r="P14" s="639"/>
      <c r="Q14" s="638">
        <f>R7</f>
        <v>2019</v>
      </c>
      <c r="R14" s="639"/>
      <c r="S14" s="108"/>
    </row>
    <row r="15" spans="1:19" ht="12.75">
      <c r="A15" s="126"/>
      <c r="B15" s="648"/>
      <c r="C15" s="709" t="s">
        <v>55</v>
      </c>
      <c r="D15" s="710"/>
      <c r="E15" s="709" t="s">
        <v>56</v>
      </c>
      <c r="F15" s="710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711"/>
      <c r="D16" s="714"/>
      <c r="E16" s="713"/>
      <c r="F16" s="712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711"/>
      <c r="D17" s="712"/>
      <c r="E17" s="713"/>
      <c r="F17" s="712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33">
        <f>SUM(C16:C17)</f>
        <v>0</v>
      </c>
      <c r="D18" s="634"/>
      <c r="E18" s="633">
        <f>SUM(E16:E17)</f>
        <v>0</v>
      </c>
      <c r="F18" s="634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3" t="s">
        <v>202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715"/>
      <c r="Q23" s="108"/>
      <c r="R23" s="108"/>
      <c r="S23" s="108"/>
    </row>
    <row r="24" spans="1:19" ht="12.75">
      <c r="A24" s="126"/>
      <c r="B24" s="655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716"/>
      <c r="Q24" s="108"/>
      <c r="R24" s="108"/>
      <c r="S24" s="108"/>
    </row>
    <row r="25" spans="1:19" ht="12.75" customHeight="1">
      <c r="A25" s="126"/>
      <c r="B25" s="646" t="s">
        <v>0</v>
      </c>
      <c r="C25" s="686" t="s">
        <v>57</v>
      </c>
      <c r="D25" s="687"/>
      <c r="E25" s="687"/>
      <c r="F25" s="688"/>
      <c r="G25" s="686" t="s">
        <v>58</v>
      </c>
      <c r="H25" s="687"/>
      <c r="I25" s="687"/>
      <c r="J25" s="687"/>
      <c r="K25" s="687"/>
      <c r="L25" s="686" t="s">
        <v>59</v>
      </c>
      <c r="M25" s="688"/>
      <c r="N25" s="686" t="s">
        <v>60</v>
      </c>
      <c r="O25" s="687"/>
      <c r="P25" s="688"/>
      <c r="Q25" s="108"/>
      <c r="R25" s="108"/>
      <c r="S25" s="108"/>
    </row>
    <row r="26" spans="1:19" ht="12.75">
      <c r="A26" s="126"/>
      <c r="B26" s="647"/>
      <c r="C26" s="689"/>
      <c r="D26" s="690"/>
      <c r="E26" s="690"/>
      <c r="F26" s="691"/>
      <c r="G26" s="689"/>
      <c r="H26" s="690"/>
      <c r="I26" s="690"/>
      <c r="J26" s="690"/>
      <c r="K26" s="690"/>
      <c r="L26" s="689"/>
      <c r="M26" s="691"/>
      <c r="N26" s="689"/>
      <c r="O26" s="690"/>
      <c r="P26" s="691"/>
      <c r="Q26" s="108"/>
      <c r="R26" s="108"/>
      <c r="S26" s="108"/>
    </row>
    <row r="27" spans="1:19" ht="12.75">
      <c r="A27" s="126"/>
      <c r="B27" s="647"/>
      <c r="C27" s="689"/>
      <c r="D27" s="690"/>
      <c r="E27" s="690"/>
      <c r="F27" s="691"/>
      <c r="G27" s="689"/>
      <c r="H27" s="690"/>
      <c r="I27" s="690"/>
      <c r="J27" s="690"/>
      <c r="K27" s="690"/>
      <c r="L27" s="689"/>
      <c r="M27" s="691"/>
      <c r="N27" s="689"/>
      <c r="O27" s="690"/>
      <c r="P27" s="691"/>
      <c r="Q27" s="108"/>
      <c r="R27" s="108"/>
      <c r="S27" s="108"/>
    </row>
    <row r="28" spans="1:19" ht="12.75">
      <c r="A28" s="126"/>
      <c r="B28" s="648"/>
      <c r="C28" s="692"/>
      <c r="D28" s="693"/>
      <c r="E28" s="693"/>
      <c r="F28" s="694"/>
      <c r="G28" s="692"/>
      <c r="H28" s="693"/>
      <c r="I28" s="693"/>
      <c r="J28" s="693"/>
      <c r="K28" s="693"/>
      <c r="L28" s="692"/>
      <c r="M28" s="694"/>
      <c r="N28" s="692"/>
      <c r="O28" s="693"/>
      <c r="P28" s="694"/>
      <c r="Q28" s="108"/>
      <c r="R28" s="108"/>
      <c r="S28" s="108"/>
    </row>
    <row r="29" spans="1:19" ht="12.75">
      <c r="A29" s="126"/>
      <c r="B29" s="62">
        <v>1</v>
      </c>
      <c r="C29" s="699"/>
      <c r="D29" s="700"/>
      <c r="E29" s="700"/>
      <c r="F29" s="701"/>
      <c r="G29" s="699"/>
      <c r="H29" s="700"/>
      <c r="I29" s="700"/>
      <c r="J29" s="700"/>
      <c r="K29" s="701"/>
      <c r="L29" s="704"/>
      <c r="M29" s="705"/>
      <c r="N29" s="683"/>
      <c r="O29" s="684"/>
      <c r="P29" s="685"/>
      <c r="Q29" s="108"/>
      <c r="R29" s="108"/>
      <c r="S29" s="108"/>
    </row>
    <row r="30" spans="1:19" ht="12.75">
      <c r="A30" s="126"/>
      <c r="B30" s="62">
        <v>2</v>
      </c>
      <c r="C30" s="699"/>
      <c r="D30" s="700"/>
      <c r="E30" s="700"/>
      <c r="F30" s="701"/>
      <c r="G30" s="699"/>
      <c r="H30" s="700"/>
      <c r="I30" s="700"/>
      <c r="J30" s="700"/>
      <c r="K30" s="701"/>
      <c r="L30" s="704"/>
      <c r="M30" s="705"/>
      <c r="N30" s="683"/>
      <c r="O30" s="684"/>
      <c r="P30" s="685"/>
      <c r="Q30" s="108"/>
      <c r="R30" s="108"/>
      <c r="S30" s="108"/>
    </row>
    <row r="31" spans="1:19" ht="28.5" customHeight="1">
      <c r="A31" s="126"/>
      <c r="B31" s="702" t="s">
        <v>8</v>
      </c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703"/>
      <c r="N31" s="676">
        <f>SUM(N29:N30)</f>
        <v>0</v>
      </c>
      <c r="O31" s="698"/>
      <c r="P31" s="677"/>
      <c r="Q31" s="108"/>
      <c r="R31" s="108"/>
      <c r="S31" s="108"/>
    </row>
    <row r="32" spans="1:19" ht="23.25" customHeight="1">
      <c r="A32" s="126"/>
      <c r="B32" s="657" t="s">
        <v>54</v>
      </c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97"/>
      <c r="Q32" s="108"/>
      <c r="R32" s="108"/>
      <c r="S32" s="108"/>
    </row>
    <row r="33" spans="1:19" ht="12.75">
      <c r="A33" s="126"/>
      <c r="B33" s="646" t="s">
        <v>0</v>
      </c>
      <c r="C33" s="678" t="s">
        <v>52</v>
      </c>
      <c r="D33" s="679"/>
      <c r="E33" s="679"/>
      <c r="F33" s="680"/>
      <c r="G33" s="678" t="s">
        <v>53</v>
      </c>
      <c r="H33" s="680"/>
      <c r="I33" s="678" t="str">
        <f>+G33</f>
        <v>Rok</v>
      </c>
      <c r="J33" s="680"/>
      <c r="K33" s="678" t="str">
        <f>+I33</f>
        <v>Rok</v>
      </c>
      <c r="L33" s="680"/>
      <c r="M33" s="678" t="str">
        <f>+K33</f>
        <v>Rok</v>
      </c>
      <c r="N33" s="680"/>
      <c r="O33" s="678" t="str">
        <f>+M33</f>
        <v>Rok</v>
      </c>
      <c r="P33" s="680"/>
      <c r="Q33" s="108"/>
      <c r="R33" s="108"/>
      <c r="S33" s="108"/>
    </row>
    <row r="34" spans="1:19" ht="12.75">
      <c r="A34" s="126"/>
      <c r="B34" s="647"/>
      <c r="C34" s="706"/>
      <c r="D34" s="707"/>
      <c r="E34" s="707"/>
      <c r="F34" s="708"/>
      <c r="G34" s="695">
        <f>N7</f>
        <v>2015</v>
      </c>
      <c r="H34" s="696"/>
      <c r="I34" s="695">
        <f>O7</f>
        <v>2016</v>
      </c>
      <c r="J34" s="696"/>
      <c r="K34" s="695">
        <f>P7</f>
        <v>2017</v>
      </c>
      <c r="L34" s="696"/>
      <c r="M34" s="638">
        <f>Q7</f>
        <v>2018</v>
      </c>
      <c r="N34" s="639"/>
      <c r="O34" s="638">
        <f>R7</f>
        <v>2019</v>
      </c>
      <c r="P34" s="639"/>
      <c r="Q34" s="108"/>
      <c r="R34" s="108"/>
      <c r="S34" s="108"/>
    </row>
    <row r="35" spans="1:19" ht="12.75">
      <c r="A35" s="126"/>
      <c r="B35" s="648"/>
      <c r="C35" s="681" t="s">
        <v>55</v>
      </c>
      <c r="D35" s="682"/>
      <c r="E35" s="681" t="s">
        <v>56</v>
      </c>
      <c r="F35" s="682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27"/>
      <c r="D36" s="628"/>
      <c r="E36" s="627"/>
      <c r="F36" s="628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7"/>
      <c r="D37" s="628"/>
      <c r="E37" s="627"/>
      <c r="F37" s="628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76">
        <f>SUM(C36:C37)</f>
        <v>0</v>
      </c>
      <c r="D38" s="677"/>
      <c r="E38" s="676">
        <f>SUM(E36:E37)</f>
        <v>0</v>
      </c>
      <c r="F38" s="67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  <mergeCell ref="N29:P29"/>
    <mergeCell ref="O14:P14"/>
    <mergeCell ref="G25:K28"/>
    <mergeCell ref="C17:D17"/>
    <mergeCell ref="E17:F17"/>
    <mergeCell ref="E16:F16"/>
    <mergeCell ref="C16:D16"/>
    <mergeCell ref="C30:F30"/>
    <mergeCell ref="K33:L33"/>
    <mergeCell ref="G30:K30"/>
    <mergeCell ref="I14:J14"/>
    <mergeCell ref="C15:D15"/>
    <mergeCell ref="C29:F29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G14:H14"/>
    <mergeCell ref="B5:B8"/>
    <mergeCell ref="P7:P8"/>
    <mergeCell ref="K13:L13"/>
    <mergeCell ref="K14:L14"/>
    <mergeCell ref="M13:N13"/>
    <mergeCell ref="M14:N14"/>
    <mergeCell ref="K5:K8"/>
    <mergeCell ref="C13:F14"/>
    <mergeCell ref="G13:H13"/>
    <mergeCell ref="O7:O8"/>
    <mergeCell ref="I11:J11"/>
    <mergeCell ref="L7:L8"/>
    <mergeCell ref="M7:M8"/>
    <mergeCell ref="N7:N8"/>
    <mergeCell ref="C37:D37"/>
    <mergeCell ref="I13:J13"/>
    <mergeCell ref="R7:R8"/>
    <mergeCell ref="E18:F18"/>
    <mergeCell ref="Q13:R13"/>
    <mergeCell ref="Q7:Q8"/>
    <mergeCell ref="I5:I8"/>
    <mergeCell ref="J5:J8"/>
    <mergeCell ref="Q14:R14"/>
    <mergeCell ref="O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0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301" t="s">
        <v>12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1"/>
      <c r="Y2" s="110"/>
      <c r="Z2" s="1"/>
    </row>
    <row r="3" spans="1:26" ht="12.75">
      <c r="A3" s="110"/>
      <c r="B3" s="352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4"/>
      <c r="Y3" s="110"/>
      <c r="Z3" s="1"/>
    </row>
    <row r="4" spans="1:26" ht="20.25" customHeight="1">
      <c r="A4" s="110"/>
      <c r="B4" s="328" t="s">
        <v>13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3"/>
      <c r="Y4" s="110"/>
      <c r="Z4" s="1"/>
    </row>
    <row r="5" spans="1:26" ht="12.75" customHeight="1">
      <c r="A5" s="110"/>
      <c r="B5" s="720" t="s">
        <v>194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3"/>
      <c r="R5" s="721"/>
      <c r="S5" s="722"/>
      <c r="T5" s="722"/>
      <c r="U5" s="722"/>
      <c r="V5" s="722"/>
      <c r="W5" s="722"/>
      <c r="X5" s="723"/>
      <c r="Y5" s="110"/>
      <c r="Z5" s="1"/>
    </row>
    <row r="6" spans="1:26" ht="30" customHeight="1">
      <c r="A6" s="110"/>
      <c r="B6" s="307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9"/>
      <c r="R6" s="724"/>
      <c r="S6" s="725"/>
      <c r="T6" s="725"/>
      <c r="U6" s="725"/>
      <c r="V6" s="725"/>
      <c r="W6" s="725"/>
      <c r="X6" s="726"/>
      <c r="Y6" s="110"/>
      <c r="Z6" s="1"/>
    </row>
    <row r="7" spans="1:26" ht="37.5" customHeight="1">
      <c r="A7" s="110"/>
      <c r="B7" s="729" t="s">
        <v>195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3"/>
      <c r="R7" s="747"/>
      <c r="S7" s="733"/>
      <c r="T7" s="733"/>
      <c r="U7" s="733"/>
      <c r="V7" s="733"/>
      <c r="W7" s="733"/>
      <c r="X7" s="734"/>
      <c r="Y7" s="110"/>
      <c r="Z7" s="1"/>
    </row>
    <row r="8" spans="1:26" ht="38.25" customHeight="1">
      <c r="A8" s="110"/>
      <c r="B8" s="744" t="s">
        <v>213</v>
      </c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6"/>
      <c r="R8" s="717">
        <f>MAX(R5:X7)</f>
        <v>0</v>
      </c>
      <c r="S8" s="718"/>
      <c r="T8" s="718"/>
      <c r="U8" s="718"/>
      <c r="V8" s="718"/>
      <c r="W8" s="718"/>
      <c r="X8" s="719"/>
      <c r="Y8" s="110"/>
      <c r="Z8" s="1"/>
    </row>
    <row r="9" spans="1:26" ht="21.75" customHeight="1">
      <c r="A9" s="110"/>
      <c r="B9" s="328" t="s">
        <v>203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30"/>
      <c r="Y9" s="110"/>
      <c r="Z9" s="1"/>
    </row>
    <row r="10" spans="1:26" ht="37.5" customHeight="1">
      <c r="A10" s="110"/>
      <c r="B10" s="729" t="s">
        <v>204</v>
      </c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1"/>
      <c r="R10" s="732"/>
      <c r="S10" s="733"/>
      <c r="T10" s="733"/>
      <c r="U10" s="733"/>
      <c r="V10" s="733"/>
      <c r="W10" s="733"/>
      <c r="X10" s="734"/>
      <c r="Y10" s="110"/>
      <c r="Z10" s="1"/>
    </row>
    <row r="11" spans="1:26" ht="38.25" customHeight="1" hidden="1">
      <c r="A11" s="110"/>
      <c r="B11" s="729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1"/>
      <c r="R11" s="748"/>
      <c r="S11" s="748"/>
      <c r="T11" s="748"/>
      <c r="U11" s="748"/>
      <c r="V11" s="748"/>
      <c r="W11" s="748"/>
      <c r="X11" s="748"/>
      <c r="Y11" s="110"/>
      <c r="Z11" s="1"/>
    </row>
    <row r="12" spans="1:26" ht="22.5" customHeight="1">
      <c r="A12" s="110"/>
      <c r="B12" s="328" t="s">
        <v>205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30"/>
      <c r="Y12" s="110"/>
      <c r="Z12" s="1"/>
    </row>
    <row r="13" spans="1:26" ht="33.75" customHeight="1">
      <c r="A13" s="110"/>
      <c r="B13" s="729" t="s">
        <v>206</v>
      </c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1"/>
      <c r="R13" s="717">
        <f>R10+R8</f>
        <v>0</v>
      </c>
      <c r="S13" s="718"/>
      <c r="T13" s="718"/>
      <c r="U13" s="718"/>
      <c r="V13" s="718"/>
      <c r="W13" s="718"/>
      <c r="X13" s="719"/>
      <c r="Y13" s="110"/>
      <c r="Z13" s="1"/>
    </row>
    <row r="14" spans="1:26" ht="36.75" customHeight="1">
      <c r="A14" s="110"/>
      <c r="B14" s="310" t="s">
        <v>292</v>
      </c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8"/>
      <c r="Y14" s="110"/>
      <c r="Z14" s="1"/>
    </row>
    <row r="15" spans="1:26" ht="52.5" customHeight="1">
      <c r="A15" s="110"/>
      <c r="B15" s="741" t="s">
        <v>14</v>
      </c>
      <c r="C15" s="741"/>
      <c r="D15" s="741"/>
      <c r="E15" s="741"/>
      <c r="F15" s="739" t="s">
        <v>15</v>
      </c>
      <c r="G15" s="750"/>
      <c r="H15" s="750"/>
      <c r="I15" s="750"/>
      <c r="J15" s="751"/>
      <c r="K15" s="739" t="s">
        <v>67</v>
      </c>
      <c r="L15" s="378"/>
      <c r="M15" s="378"/>
      <c r="N15" s="378"/>
      <c r="O15" s="378"/>
      <c r="P15" s="378"/>
      <c r="Q15" s="378"/>
      <c r="R15" s="378"/>
      <c r="S15" s="378"/>
      <c r="T15" s="378"/>
      <c r="U15" s="379"/>
      <c r="V15" s="739"/>
      <c r="W15" s="740"/>
      <c r="X15" s="136" t="s">
        <v>16</v>
      </c>
      <c r="Y15" s="110"/>
      <c r="Z15" s="1"/>
    </row>
    <row r="16" spans="1:26" ht="34.5" customHeight="1">
      <c r="A16" s="110"/>
      <c r="B16" s="729" t="s">
        <v>17</v>
      </c>
      <c r="C16" s="730"/>
      <c r="D16" s="730"/>
      <c r="E16" s="731"/>
      <c r="F16" s="414"/>
      <c r="G16" s="727"/>
      <c r="H16" s="727"/>
      <c r="I16" s="727"/>
      <c r="J16" s="728"/>
      <c r="K16" s="414"/>
      <c r="L16" s="735"/>
      <c r="M16" s="735"/>
      <c r="N16" s="735"/>
      <c r="O16" s="735"/>
      <c r="P16" s="735"/>
      <c r="Q16" s="735"/>
      <c r="R16" s="735"/>
      <c r="S16" s="735"/>
      <c r="T16" s="735"/>
      <c r="U16" s="736"/>
      <c r="V16" s="739"/>
      <c r="W16" s="740"/>
      <c r="X16" s="141"/>
      <c r="Y16" s="110"/>
      <c r="Z16" s="1"/>
    </row>
    <row r="17" spans="1:26" ht="34.5" customHeight="1">
      <c r="A17" s="110"/>
      <c r="B17" s="729" t="s">
        <v>18</v>
      </c>
      <c r="C17" s="730"/>
      <c r="D17" s="730"/>
      <c r="E17" s="731"/>
      <c r="F17" s="414"/>
      <c r="G17" s="727"/>
      <c r="H17" s="727"/>
      <c r="I17" s="727"/>
      <c r="J17" s="728"/>
      <c r="K17" s="414"/>
      <c r="L17" s="735"/>
      <c r="M17" s="735"/>
      <c r="N17" s="735"/>
      <c r="O17" s="735"/>
      <c r="P17" s="735"/>
      <c r="Q17" s="735"/>
      <c r="R17" s="735"/>
      <c r="S17" s="735"/>
      <c r="T17" s="735"/>
      <c r="U17" s="736"/>
      <c r="V17" s="739"/>
      <c r="W17" s="740"/>
      <c r="X17" s="141"/>
      <c r="Y17" s="110"/>
      <c r="Z17" s="1"/>
    </row>
    <row r="18" spans="1:26" ht="34.5" customHeight="1">
      <c r="A18" s="110"/>
      <c r="B18" s="729" t="s">
        <v>260</v>
      </c>
      <c r="C18" s="730"/>
      <c r="D18" s="730"/>
      <c r="E18" s="731"/>
      <c r="F18" s="414"/>
      <c r="G18" s="727"/>
      <c r="H18" s="727"/>
      <c r="I18" s="727"/>
      <c r="J18" s="728"/>
      <c r="K18" s="414"/>
      <c r="L18" s="735"/>
      <c r="M18" s="735"/>
      <c r="N18" s="735"/>
      <c r="O18" s="735"/>
      <c r="P18" s="735"/>
      <c r="Q18" s="735"/>
      <c r="R18" s="735"/>
      <c r="S18" s="735"/>
      <c r="T18" s="735"/>
      <c r="U18" s="736"/>
      <c r="V18" s="739"/>
      <c r="W18" s="740"/>
      <c r="X18" s="141"/>
      <c r="Y18" s="110"/>
      <c r="Z18" s="1"/>
    </row>
    <row r="19" spans="1:26" ht="24" customHeight="1">
      <c r="A19" s="110"/>
      <c r="B19" s="385" t="s">
        <v>193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749"/>
      <c r="W19" s="749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F17:J17"/>
    <mergeCell ref="K17:U17"/>
    <mergeCell ref="V17:W17"/>
    <mergeCell ref="B15:E15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14:X14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6">
      <selection activeCell="P36" sqref="P3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301" t="s">
        <v>246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</row>
    <row r="4" spans="1:25" ht="12.75">
      <c r="A4" s="110"/>
      <c r="B4" s="352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4"/>
      <c r="Y4" s="110"/>
    </row>
    <row r="5" spans="1:25" ht="21.75" customHeight="1">
      <c r="A5" s="110"/>
      <c r="B5" s="328" t="s">
        <v>19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110"/>
    </row>
    <row r="6" spans="1:25" ht="51" customHeight="1">
      <c r="A6" s="110"/>
      <c r="B6" s="752" t="s">
        <v>123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41" t="s">
        <v>185</v>
      </c>
      <c r="P6" s="741"/>
      <c r="Q6" s="741"/>
      <c r="R6" s="741"/>
      <c r="S6" s="741"/>
      <c r="T6" s="741" t="s">
        <v>186</v>
      </c>
      <c r="U6" s="741"/>
      <c r="V6" s="741"/>
      <c r="W6" s="741"/>
      <c r="X6" s="741"/>
      <c r="Y6" s="110"/>
    </row>
    <row r="7" spans="1:25" ht="21" customHeight="1">
      <c r="A7" s="110"/>
      <c r="B7" s="449" t="s">
        <v>165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1"/>
      <c r="O7" s="753">
        <f>SUM(O8:O13)</f>
        <v>0</v>
      </c>
      <c r="P7" s="753"/>
      <c r="Q7" s="753"/>
      <c r="R7" s="753"/>
      <c r="S7" s="753"/>
      <c r="T7" s="753">
        <f>SUM(T8:T13)</f>
        <v>0</v>
      </c>
      <c r="U7" s="753"/>
      <c r="V7" s="753"/>
      <c r="W7" s="753"/>
      <c r="X7" s="753"/>
      <c r="Y7" s="110"/>
    </row>
    <row r="8" spans="1:25" ht="18" customHeight="1">
      <c r="A8" s="110"/>
      <c r="B8" s="754" t="s">
        <v>21</v>
      </c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110"/>
    </row>
    <row r="9" spans="1:25" ht="18.75" customHeight="1">
      <c r="A9" s="110"/>
      <c r="B9" s="754" t="s">
        <v>22</v>
      </c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110"/>
    </row>
    <row r="10" spans="1:25" ht="18.75" customHeight="1">
      <c r="A10" s="110"/>
      <c r="B10" s="754" t="s">
        <v>23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110"/>
    </row>
    <row r="11" spans="1:25" ht="18.75" customHeight="1">
      <c r="A11" s="110"/>
      <c r="B11" s="754" t="s">
        <v>24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110"/>
    </row>
    <row r="12" spans="1:25" ht="18" customHeight="1">
      <c r="A12" s="110"/>
      <c r="B12" s="754" t="s">
        <v>245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110"/>
    </row>
    <row r="13" spans="1:25" ht="18.75" customHeight="1">
      <c r="A13" s="110"/>
      <c r="B13" s="754" t="s">
        <v>25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110"/>
    </row>
    <row r="14" spans="1:25" ht="19.5" customHeight="1">
      <c r="A14" s="110"/>
      <c r="B14" s="755" t="s">
        <v>166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6">
        <f>SUM(O15:O18)</f>
        <v>0</v>
      </c>
      <c r="P14" s="756"/>
      <c r="Q14" s="756"/>
      <c r="R14" s="756"/>
      <c r="S14" s="756"/>
      <c r="T14" s="756">
        <f>SUM(T15:T18)</f>
        <v>0</v>
      </c>
      <c r="U14" s="756"/>
      <c r="V14" s="756"/>
      <c r="W14" s="756"/>
      <c r="X14" s="756"/>
      <c r="Y14" s="110"/>
    </row>
    <row r="15" spans="1:25" ht="19.5" customHeight="1">
      <c r="A15" s="110"/>
      <c r="B15" s="754" t="s">
        <v>26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110"/>
    </row>
    <row r="16" spans="1:25" ht="18.75" customHeight="1">
      <c r="A16" s="110"/>
      <c r="B16" s="754" t="s">
        <v>27</v>
      </c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110"/>
    </row>
    <row r="17" spans="1:25" ht="21" customHeight="1">
      <c r="A17" s="110"/>
      <c r="B17" s="754" t="s">
        <v>28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110"/>
    </row>
    <row r="18" spans="1:25" ht="21.75" customHeight="1">
      <c r="A18" s="110"/>
      <c r="B18" s="754" t="s">
        <v>29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110"/>
    </row>
    <row r="19" spans="1:25" ht="22.5" customHeight="1">
      <c r="A19" s="110"/>
      <c r="B19" s="755" t="s">
        <v>71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3">
        <f>SUM(O7,O14)</f>
        <v>0</v>
      </c>
      <c r="P19" s="753"/>
      <c r="Q19" s="753"/>
      <c r="R19" s="753"/>
      <c r="S19" s="753"/>
      <c r="T19" s="753">
        <f>SUM(T7,T14)</f>
        <v>0</v>
      </c>
      <c r="U19" s="753"/>
      <c r="V19" s="753"/>
      <c r="W19" s="753"/>
      <c r="X19" s="753"/>
      <c r="Y19" s="110"/>
    </row>
    <row r="20" spans="1:25" ht="37.5" customHeight="1">
      <c r="A20" s="110"/>
      <c r="B20" s="752" t="s">
        <v>124</v>
      </c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41" t="s">
        <v>125</v>
      </c>
      <c r="P20" s="741"/>
      <c r="Q20" s="741"/>
      <c r="R20" s="741"/>
      <c r="S20" s="741"/>
      <c r="T20" s="741" t="s">
        <v>20</v>
      </c>
      <c r="U20" s="741"/>
      <c r="V20" s="741"/>
      <c r="W20" s="741"/>
      <c r="X20" s="741"/>
      <c r="Y20" s="110"/>
    </row>
    <row r="21" spans="1:25" ht="20.25" customHeight="1">
      <c r="A21" s="110"/>
      <c r="B21" s="755" t="s">
        <v>150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110"/>
    </row>
    <row r="22" spans="1:25" ht="21" customHeight="1">
      <c r="A22" s="110"/>
      <c r="B22" s="755" t="s">
        <v>167</v>
      </c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6">
        <f>SUM(O23:O24)</f>
        <v>0</v>
      </c>
      <c r="P22" s="756"/>
      <c r="Q22" s="756"/>
      <c r="R22" s="756"/>
      <c r="S22" s="756"/>
      <c r="T22" s="756">
        <f>SUM(T23:T24)</f>
        <v>0</v>
      </c>
      <c r="U22" s="756"/>
      <c r="V22" s="756"/>
      <c r="W22" s="756"/>
      <c r="X22" s="756"/>
      <c r="Y22" s="110"/>
    </row>
    <row r="23" spans="1:25" ht="19.5" customHeight="1">
      <c r="A23" s="110"/>
      <c r="B23" s="754" t="s">
        <v>151</v>
      </c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110"/>
    </row>
    <row r="24" spans="1:25" ht="23.25" customHeight="1">
      <c r="A24" s="110"/>
      <c r="B24" s="758" t="s">
        <v>152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60"/>
      <c r="O24" s="761"/>
      <c r="P24" s="762"/>
      <c r="Q24" s="762"/>
      <c r="R24" s="762"/>
      <c r="S24" s="763"/>
      <c r="T24" s="761"/>
      <c r="U24" s="762"/>
      <c r="V24" s="762"/>
      <c r="W24" s="762"/>
      <c r="X24" s="763"/>
      <c r="Y24" s="110"/>
    </row>
    <row r="25" spans="1:25" ht="22.5" customHeight="1">
      <c r="A25" s="110"/>
      <c r="B25" s="755" t="s">
        <v>72</v>
      </c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3">
        <f>SUM(O21,O22)</f>
        <v>0</v>
      </c>
      <c r="P25" s="753"/>
      <c r="Q25" s="753"/>
      <c r="R25" s="753"/>
      <c r="S25" s="753"/>
      <c r="T25" s="753">
        <f>SUM(T21,T22)</f>
        <v>0</v>
      </c>
      <c r="U25" s="753"/>
      <c r="V25" s="753"/>
      <c r="W25" s="753"/>
      <c r="X25" s="753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1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8" t="s">
        <v>242</v>
      </c>
      <c r="C2" s="742"/>
      <c r="D2" s="742"/>
      <c r="E2" s="742"/>
      <c r="F2" s="742"/>
      <c r="G2" s="742"/>
      <c r="H2" s="742"/>
      <c r="I2" s="742"/>
      <c r="J2" s="742"/>
      <c r="K2" s="742"/>
      <c r="L2" s="743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8" t="s">
        <v>241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6" t="s">
        <v>1</v>
      </c>
      <c r="C4" s="777"/>
      <c r="D4" s="777"/>
      <c r="E4" s="777"/>
      <c r="F4" s="778"/>
      <c r="G4" s="36">
        <f>'Sekcja C5'!W5</f>
        <v>2014</v>
      </c>
      <c r="H4" s="36">
        <f>'Sekcja C5'!X5</f>
        <v>2015</v>
      </c>
      <c r="I4" s="36">
        <f>'Sekcja C5'!Y5</f>
        <v>2016</v>
      </c>
      <c r="J4" s="36">
        <f>'Sekcja C5'!Z5</f>
        <v>2017</v>
      </c>
      <c r="K4" s="36">
        <f>'Sekcja C5'!AA5</f>
        <v>2018</v>
      </c>
      <c r="L4" s="36">
        <f>'Sekcja C5'!AB5</f>
        <v>2019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3" t="s">
        <v>197</v>
      </c>
      <c r="C5" s="758" t="s">
        <v>198</v>
      </c>
      <c r="D5" s="538"/>
      <c r="E5" s="538"/>
      <c r="F5" s="539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4"/>
      <c r="C6" s="602" t="s">
        <v>199</v>
      </c>
      <c r="D6" s="538"/>
      <c r="E6" s="538"/>
      <c r="F6" s="539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5"/>
      <c r="C7" s="527" t="s">
        <v>8</v>
      </c>
      <c r="D7" s="528"/>
      <c r="E7" s="528"/>
      <c r="F7" s="529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4" t="s">
        <v>252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5" t="s">
        <v>1</v>
      </c>
      <c r="C9" s="766"/>
      <c r="D9" s="766"/>
      <c r="E9" s="766"/>
      <c r="F9" s="767"/>
      <c r="G9" s="40">
        <f aca="true" t="shared" si="0" ref="G9:L9">G4</f>
        <v>2014</v>
      </c>
      <c r="H9" s="40">
        <f t="shared" si="0"/>
        <v>2015</v>
      </c>
      <c r="I9" s="40">
        <f t="shared" si="0"/>
        <v>2016</v>
      </c>
      <c r="J9" s="40">
        <f t="shared" si="0"/>
        <v>2017</v>
      </c>
      <c r="K9" s="40">
        <f t="shared" si="0"/>
        <v>2018</v>
      </c>
      <c r="L9" s="40">
        <f t="shared" si="0"/>
        <v>2019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2" t="s">
        <v>85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44" t="s">
        <v>261</v>
      </c>
      <c r="C11" s="745"/>
      <c r="D11" s="745"/>
      <c r="E11" s="745"/>
      <c r="F11" s="746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70" t="s">
        <v>262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44" t="s">
        <v>87</v>
      </c>
      <c r="C14" s="745"/>
      <c r="D14" s="745"/>
      <c r="E14" s="745"/>
      <c r="F14" s="746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2" t="s">
        <v>228</v>
      </c>
      <c r="C15" s="538"/>
      <c r="D15" s="538"/>
      <c r="E15" s="538"/>
      <c r="F15" s="539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2" t="s">
        <v>293</v>
      </c>
      <c r="C16" s="538"/>
      <c r="D16" s="538"/>
      <c r="E16" s="538"/>
      <c r="F16" s="539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2" t="s">
        <v>229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44" t="s">
        <v>286</v>
      </c>
      <c r="C19" s="745"/>
      <c r="D19" s="745"/>
      <c r="E19" s="745"/>
      <c r="F19" s="746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2" t="s">
        <v>263</v>
      </c>
      <c r="C20" s="768"/>
      <c r="D20" s="768"/>
      <c r="E20" s="768"/>
      <c r="F20" s="769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2" t="s">
        <v>88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7" t="s">
        <v>8</v>
      </c>
      <c r="C24" s="528"/>
      <c r="D24" s="528"/>
      <c r="E24" s="528"/>
      <c r="F24" s="529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22">
      <selection activeCell="D14" sqref="D14:E1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7" t="s">
        <v>200</v>
      </c>
      <c r="B3" s="538"/>
      <c r="C3" s="538"/>
      <c r="D3" s="538"/>
      <c r="E3" s="538"/>
      <c r="F3" s="538"/>
      <c r="G3" s="538"/>
      <c r="H3" s="538"/>
      <c r="I3" s="538"/>
      <c r="J3" s="539"/>
      <c r="K3" s="109"/>
    </row>
    <row r="4" spans="1:11" ht="24.75" customHeight="1">
      <c r="A4" s="791" t="s">
        <v>89</v>
      </c>
      <c r="B4" s="792" t="s">
        <v>61</v>
      </c>
      <c r="C4" s="793"/>
      <c r="D4" s="291" t="s">
        <v>52</v>
      </c>
      <c r="E4" s="292"/>
      <c r="F4" s="140">
        <f>'Sekcja C5'!X5</f>
        <v>2015</v>
      </c>
      <c r="G4" s="140">
        <f>'Sekcja C5'!Y5</f>
        <v>2016</v>
      </c>
      <c r="H4" s="140">
        <f>'Sekcja C5'!Z5</f>
        <v>2017</v>
      </c>
      <c r="I4" s="140">
        <f>'Sekcja C5'!AA5</f>
        <v>2018</v>
      </c>
      <c r="J4" s="140">
        <f>'Sekcja C5'!AB5</f>
        <v>2019</v>
      </c>
      <c r="K4" s="109"/>
    </row>
    <row r="5" spans="1:11" ht="12.75">
      <c r="A5" s="501"/>
      <c r="B5" s="322" t="s">
        <v>9</v>
      </c>
      <c r="C5" s="324"/>
      <c r="D5" s="322" t="s">
        <v>90</v>
      </c>
      <c r="E5" s="324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87">
        <v>0</v>
      </c>
      <c r="C6" s="788"/>
      <c r="D6" s="514">
        <v>0</v>
      </c>
      <c r="E6" s="516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87">
        <v>0</v>
      </c>
      <c r="C7" s="788"/>
      <c r="D7" s="514">
        <f>'Sekcja F'!G7</f>
        <v>0</v>
      </c>
      <c r="E7" s="516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87">
        <v>0</v>
      </c>
      <c r="C8" s="788"/>
      <c r="D8" s="514">
        <f>'Sekcja F'!G24</f>
        <v>0</v>
      </c>
      <c r="E8" s="516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14">
        <f>B7-B8</f>
        <v>0</v>
      </c>
      <c r="C9" s="516"/>
      <c r="D9" s="514">
        <f>D7-D8</f>
        <v>0</v>
      </c>
      <c r="E9" s="516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79"/>
      <c r="C10" s="780"/>
      <c r="D10" s="789"/>
      <c r="E10" s="790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79"/>
      <c r="C11" s="780"/>
      <c r="D11" s="514">
        <f>D9-D10</f>
        <v>0</v>
      </c>
      <c r="E11" s="516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79"/>
      <c r="C12" s="780"/>
      <c r="D12" s="779"/>
      <c r="E12" s="780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79"/>
      <c r="C13" s="780"/>
      <c r="D13" s="514">
        <f>'Sekcja F'!G10</f>
        <v>0</v>
      </c>
      <c r="E13" s="516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79"/>
      <c r="C14" s="780"/>
      <c r="D14" s="514">
        <f>D11+D13-D6</f>
        <v>0</v>
      </c>
      <c r="E14" s="516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96" t="s">
        <v>9</v>
      </c>
      <c r="C15" s="298"/>
      <c r="D15" s="781">
        <v>1</v>
      </c>
      <c r="E15" s="782"/>
      <c r="F15" s="187">
        <f>1/(1+L16)^1</f>
        <v>0.9598771357266269</v>
      </c>
      <c r="G15" s="187">
        <f>1/(1+L16)^2</f>
        <v>0.9213641156907534</v>
      </c>
      <c r="H15" s="187">
        <f>1/(1+L16)^3</f>
        <v>0.8843963483305369</v>
      </c>
      <c r="I15" s="187">
        <f>1/(1+L16)^4</f>
        <v>0.8489118336826039</v>
      </c>
      <c r="J15" s="187">
        <f>1/(1+L16)^5</f>
        <v>0.8148510593996966</v>
      </c>
      <c r="K15" s="109"/>
    </row>
    <row r="16" spans="1:12" ht="26.25" customHeight="1">
      <c r="A16" s="296" t="s">
        <v>98</v>
      </c>
      <c r="B16" s="540"/>
      <c r="C16" s="540"/>
      <c r="D16" s="540"/>
      <c r="E16" s="541"/>
      <c r="F16" s="784">
        <f>D14*D15+F14*F15+G14*G15+H14*H15+I14*I15+J14*J15</f>
        <v>0</v>
      </c>
      <c r="G16" s="785"/>
      <c r="H16" s="786"/>
      <c r="I16" s="39"/>
      <c r="J16" s="39"/>
      <c r="K16" s="109"/>
      <c r="L16" s="216">
        <v>0.0418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3" t="s">
        <v>259</v>
      </c>
      <c r="B20" s="783"/>
      <c r="C20" s="783"/>
      <c r="D20" s="783"/>
      <c r="E20" s="783"/>
      <c r="F20" s="783"/>
      <c r="G20" s="783"/>
      <c r="H20" s="783"/>
      <c r="I20" s="783"/>
      <c r="J20" s="783"/>
      <c r="K20" s="109"/>
    </row>
    <row r="21" spans="1:11" ht="26.25" customHeight="1">
      <c r="A21" s="783" t="s">
        <v>221</v>
      </c>
      <c r="B21" s="783"/>
      <c r="C21" s="783"/>
      <c r="D21" s="783"/>
      <c r="E21" s="783"/>
      <c r="F21" s="783"/>
      <c r="G21" s="783"/>
      <c r="H21" s="783"/>
      <c r="I21" s="783"/>
      <c r="J21" s="783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3" t="s">
        <v>109</v>
      </c>
      <c r="B23" s="783"/>
      <c r="C23" s="783"/>
      <c r="D23" s="783"/>
      <c r="E23" s="783"/>
      <c r="F23" s="783"/>
      <c r="G23" s="783"/>
      <c r="H23" s="783"/>
      <c r="I23" s="783"/>
      <c r="J23" s="783"/>
      <c r="K23" s="109"/>
    </row>
    <row r="24" spans="1:11" ht="51.75" customHeight="1">
      <c r="A24" s="783" t="s">
        <v>291</v>
      </c>
      <c r="B24" s="783"/>
      <c r="C24" s="783"/>
      <c r="D24" s="783"/>
      <c r="E24" s="783"/>
      <c r="F24" s="783"/>
      <c r="G24" s="783"/>
      <c r="H24" s="783"/>
      <c r="I24" s="783"/>
      <c r="J24" s="783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3" t="s">
        <v>283</v>
      </c>
      <c r="B26" s="783"/>
      <c r="C26" s="783"/>
      <c r="D26" s="783"/>
      <c r="E26" s="783"/>
      <c r="F26" s="783"/>
      <c r="G26" s="783"/>
      <c r="H26" s="783"/>
      <c r="I26" s="783"/>
      <c r="J26" s="783"/>
      <c r="K26" s="109"/>
    </row>
    <row r="27" spans="1:11" ht="25.5" customHeight="1">
      <c r="A27" s="783" t="s">
        <v>100</v>
      </c>
      <c r="B27" s="783"/>
      <c r="C27" s="783"/>
      <c r="D27" s="783"/>
      <c r="E27" s="783"/>
      <c r="F27" s="783"/>
      <c r="G27" s="783"/>
      <c r="H27" s="783"/>
      <c r="I27" s="783"/>
      <c r="J27" s="783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8" t="s">
        <v>201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538"/>
      <c r="AF2" s="538"/>
      <c r="AG2" s="539"/>
      <c r="AH2" s="110"/>
    </row>
    <row r="3" spans="1:34" ht="12.75">
      <c r="A3" s="110"/>
      <c r="B3" s="798" t="s">
        <v>1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>
        <f>P3-1</f>
        <v>2013</v>
      </c>
      <c r="N3" s="798"/>
      <c r="O3" s="798"/>
      <c r="P3" s="799">
        <f>'Sekcja C5'!W5</f>
        <v>2014</v>
      </c>
      <c r="Q3" s="800"/>
      <c r="R3" s="801"/>
      <c r="S3" s="799">
        <f>P3+1</f>
        <v>2015</v>
      </c>
      <c r="T3" s="800"/>
      <c r="U3" s="801"/>
      <c r="V3" s="799">
        <f>S3+1</f>
        <v>2016</v>
      </c>
      <c r="W3" s="800"/>
      <c r="X3" s="801"/>
      <c r="Y3" s="799">
        <f>V3+1</f>
        <v>2017</v>
      </c>
      <c r="Z3" s="800"/>
      <c r="AA3" s="801"/>
      <c r="AB3" s="799">
        <f>Y3+1</f>
        <v>2018</v>
      </c>
      <c r="AC3" s="800"/>
      <c r="AD3" s="801"/>
      <c r="AE3" s="799">
        <f>AB3+1</f>
        <v>2019</v>
      </c>
      <c r="AF3" s="800"/>
      <c r="AG3" s="801"/>
      <c r="AH3" s="110"/>
    </row>
    <row r="4" spans="1:34" ht="21.75" customHeight="1">
      <c r="A4" s="110"/>
      <c r="B4" s="373" t="s">
        <v>30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538"/>
      <c r="AF4" s="538"/>
      <c r="AG4" s="539"/>
      <c r="AH4" s="110"/>
    </row>
    <row r="5" spans="1:34" ht="19.5" customHeight="1">
      <c r="A5" s="110"/>
      <c r="B5" s="754" t="s">
        <v>31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110"/>
    </row>
    <row r="6" spans="1:34" ht="18" customHeight="1">
      <c r="A6" s="110"/>
      <c r="B6" s="754" t="s">
        <v>32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110"/>
    </row>
    <row r="7" spans="1:34" ht="18.75" customHeight="1">
      <c r="A7" s="110"/>
      <c r="B7" s="754" t="s">
        <v>33</v>
      </c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110"/>
    </row>
    <row r="8" spans="1:34" ht="18.75" customHeight="1">
      <c r="A8" s="110"/>
      <c r="B8" s="328" t="s">
        <v>34</v>
      </c>
      <c r="C8" s="329"/>
      <c r="D8" s="329"/>
      <c r="E8" s="329"/>
      <c r="F8" s="329"/>
      <c r="G8" s="329"/>
      <c r="H8" s="329"/>
      <c r="I8" s="329"/>
      <c r="J8" s="329"/>
      <c r="K8" s="329"/>
      <c r="L8" s="330"/>
      <c r="M8" s="796">
        <f>SUM(M5:O7)</f>
        <v>0</v>
      </c>
      <c r="N8" s="796"/>
      <c r="O8" s="796"/>
      <c r="P8" s="796">
        <f>SUM(P5:R7)</f>
        <v>0</v>
      </c>
      <c r="Q8" s="796"/>
      <c r="R8" s="796"/>
      <c r="S8" s="796">
        <f>SUM(S5:U7)</f>
        <v>0</v>
      </c>
      <c r="T8" s="796"/>
      <c r="U8" s="796"/>
      <c r="V8" s="796">
        <f>SUM(V5:X7)</f>
        <v>0</v>
      </c>
      <c r="W8" s="796"/>
      <c r="X8" s="796"/>
      <c r="Y8" s="796">
        <f>SUM(Y5:AA7)</f>
        <v>0</v>
      </c>
      <c r="Z8" s="796"/>
      <c r="AA8" s="796"/>
      <c r="AB8" s="796">
        <f>SUM(AB5:AD7)</f>
        <v>0</v>
      </c>
      <c r="AC8" s="796"/>
      <c r="AD8" s="796"/>
      <c r="AE8" s="796">
        <f>SUM(AE5:AG7)</f>
        <v>0</v>
      </c>
      <c r="AF8" s="796"/>
      <c r="AG8" s="796"/>
      <c r="AH8" s="110"/>
    </row>
    <row r="9" spans="1:34" ht="21" customHeight="1">
      <c r="A9" s="110"/>
      <c r="B9" s="373" t="s">
        <v>35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538"/>
      <c r="AF9" s="538"/>
      <c r="AG9" s="539"/>
      <c r="AH9" s="110"/>
    </row>
    <row r="10" spans="1:34" ht="19.5" customHeight="1">
      <c r="A10" s="110"/>
      <c r="B10" s="754" t="s">
        <v>36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110"/>
    </row>
    <row r="11" spans="1:34" ht="18.75" customHeight="1">
      <c r="A11" s="110"/>
      <c r="B11" s="754" t="s">
        <v>37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110"/>
    </row>
    <row r="12" spans="1:34" ht="19.5" customHeight="1">
      <c r="A12" s="110"/>
      <c r="B12" s="754" t="s">
        <v>38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110"/>
    </row>
    <row r="13" spans="1:34" ht="19.5" customHeight="1">
      <c r="A13" s="110"/>
      <c r="B13" s="754" t="s">
        <v>207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4"/>
      <c r="AE13" s="794"/>
      <c r="AF13" s="794"/>
      <c r="AG13" s="794"/>
      <c r="AH13" s="110"/>
    </row>
    <row r="14" spans="1:34" ht="20.25" customHeight="1">
      <c r="A14" s="110"/>
      <c r="B14" s="754" t="s">
        <v>39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110"/>
    </row>
    <row r="15" spans="1:34" ht="19.5" customHeight="1">
      <c r="A15" s="110"/>
      <c r="B15" s="754" t="s">
        <v>208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110"/>
    </row>
    <row r="16" spans="1:34" ht="12.75" customHeight="1" hidden="1">
      <c r="A16" s="110"/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110"/>
    </row>
    <row r="17" spans="1:34" ht="19.5" customHeight="1">
      <c r="A17" s="110"/>
      <c r="B17" s="754" t="s">
        <v>209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110"/>
    </row>
    <row r="18" spans="1:34" ht="12.75" customHeight="1" hidden="1">
      <c r="A18" s="110"/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110"/>
    </row>
    <row r="19" spans="1:34" ht="19.5" customHeight="1">
      <c r="A19" s="110"/>
      <c r="B19" s="754" t="s">
        <v>210</v>
      </c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110"/>
    </row>
    <row r="20" spans="1:34" ht="19.5" customHeight="1">
      <c r="A20" s="110"/>
      <c r="B20" s="754" t="s">
        <v>211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110"/>
    </row>
    <row r="21" spans="1:34" ht="18.75" customHeight="1">
      <c r="A21" s="110"/>
      <c r="B21" s="754" t="s">
        <v>212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110"/>
    </row>
    <row r="22" spans="1:34" ht="12.75" customHeight="1" hidden="1">
      <c r="A22" s="110"/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110"/>
    </row>
    <row r="23" spans="1:34" ht="24" customHeight="1">
      <c r="A23" s="110"/>
      <c r="B23" s="754" t="s">
        <v>214</v>
      </c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94"/>
      <c r="N23" s="794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  <c r="AA23" s="794"/>
      <c r="AB23" s="794"/>
      <c r="AC23" s="794"/>
      <c r="AD23" s="794"/>
      <c r="AE23" s="794"/>
      <c r="AF23" s="794"/>
      <c r="AG23" s="794"/>
      <c r="AH23" s="110"/>
    </row>
    <row r="24" spans="1:34" ht="24.75" customHeight="1">
      <c r="A24" s="110"/>
      <c r="B24" s="754" t="s">
        <v>215</v>
      </c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110"/>
    </row>
    <row r="25" spans="1:34" ht="18.75" customHeight="1">
      <c r="A25" s="110"/>
      <c r="B25" s="754" t="s">
        <v>216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110"/>
    </row>
    <row r="26" spans="1:34" ht="19.5" customHeight="1">
      <c r="A26" s="110"/>
      <c r="B26" s="754" t="s">
        <v>217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794"/>
      <c r="AH26" s="110"/>
    </row>
    <row r="27" spans="1:34" ht="20.25" customHeight="1">
      <c r="A27" s="110"/>
      <c r="B27" s="808" t="s">
        <v>230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796">
        <f>SUM(M10:O26)</f>
        <v>0</v>
      </c>
      <c r="N27" s="796"/>
      <c r="O27" s="796"/>
      <c r="P27" s="796">
        <f>SUM(P10:R26)</f>
        <v>0</v>
      </c>
      <c r="Q27" s="796"/>
      <c r="R27" s="796"/>
      <c r="S27" s="796">
        <f>SUM(S10:U26)</f>
        <v>0</v>
      </c>
      <c r="T27" s="796"/>
      <c r="U27" s="796"/>
      <c r="V27" s="796">
        <f>SUM(V10:X26)</f>
        <v>0</v>
      </c>
      <c r="W27" s="796"/>
      <c r="X27" s="796"/>
      <c r="Y27" s="796">
        <f>SUM(Y10:AA26)</f>
        <v>0</v>
      </c>
      <c r="Z27" s="796"/>
      <c r="AA27" s="796"/>
      <c r="AB27" s="796">
        <f>SUM(AB10:AD26)</f>
        <v>0</v>
      </c>
      <c r="AC27" s="796"/>
      <c r="AD27" s="796"/>
      <c r="AE27" s="796">
        <f>SUM(AE10:AG26)</f>
        <v>0</v>
      </c>
      <c r="AF27" s="796"/>
      <c r="AG27" s="796"/>
      <c r="AH27" s="110"/>
    </row>
    <row r="28" spans="1:34" ht="20.25" customHeight="1">
      <c r="A28" s="110"/>
      <c r="B28" s="373" t="s">
        <v>40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538"/>
      <c r="AF28" s="538"/>
      <c r="AG28" s="539"/>
      <c r="AH28" s="110"/>
    </row>
    <row r="29" spans="1:34" ht="19.5" customHeight="1">
      <c r="A29" s="110"/>
      <c r="B29" s="754" t="s">
        <v>41</v>
      </c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94"/>
      <c r="N29" s="794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110"/>
    </row>
    <row r="30" spans="1:34" ht="19.5" customHeight="1">
      <c r="A30" s="110"/>
      <c r="B30" s="754" t="s">
        <v>42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110"/>
    </row>
    <row r="31" spans="1:34" ht="19.5" customHeight="1">
      <c r="A31" s="110"/>
      <c r="B31" s="754" t="s">
        <v>43</v>
      </c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94"/>
      <c r="N31" s="794"/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110"/>
    </row>
    <row r="32" spans="1:34" ht="18.75" customHeight="1">
      <c r="A32" s="110"/>
      <c r="B32" s="754" t="s">
        <v>44</v>
      </c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  <c r="Z32" s="794"/>
      <c r="AA32" s="794"/>
      <c r="AB32" s="794"/>
      <c r="AC32" s="794"/>
      <c r="AD32" s="794"/>
      <c r="AE32" s="794"/>
      <c r="AF32" s="794"/>
      <c r="AG32" s="794"/>
      <c r="AH32" s="110"/>
    </row>
    <row r="33" spans="1:34" ht="18.75" customHeight="1">
      <c r="A33" s="110"/>
      <c r="B33" s="754" t="s">
        <v>45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110"/>
    </row>
    <row r="34" spans="1:34" ht="19.5" customHeight="1">
      <c r="A34" s="110"/>
      <c r="B34" s="754" t="s">
        <v>46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110"/>
    </row>
    <row r="35" spans="1:34" ht="21" customHeight="1">
      <c r="A35" s="110"/>
      <c r="B35" s="754" t="s">
        <v>47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94"/>
      <c r="N35" s="794"/>
      <c r="O35" s="794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4"/>
      <c r="AE35" s="794"/>
      <c r="AF35" s="794"/>
      <c r="AG35" s="794"/>
      <c r="AH35" s="110"/>
    </row>
    <row r="36" spans="1:34" ht="27.75" customHeight="1">
      <c r="A36" s="110"/>
      <c r="B36" s="808" t="s">
        <v>48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10"/>
    </row>
    <row r="37" spans="1:34" ht="26.25" customHeight="1">
      <c r="A37" s="110"/>
      <c r="B37" s="755" t="s">
        <v>296</v>
      </c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809"/>
      <c r="N37" s="809"/>
      <c r="O37" s="809"/>
      <c r="P37" s="794"/>
      <c r="Q37" s="794"/>
      <c r="R37" s="794"/>
      <c r="S37" s="794"/>
      <c r="T37" s="794"/>
      <c r="U37" s="794"/>
      <c r="V37" s="805"/>
      <c r="W37" s="806"/>
      <c r="X37" s="807"/>
      <c r="Y37" s="805"/>
      <c r="Z37" s="806"/>
      <c r="AA37" s="807"/>
      <c r="AB37" s="794"/>
      <c r="AC37" s="794"/>
      <c r="AD37" s="794"/>
      <c r="AE37" s="794"/>
      <c r="AF37" s="794"/>
      <c r="AG37" s="794"/>
      <c r="AH37" s="110"/>
    </row>
    <row r="38" spans="1:34" ht="20.25" customHeight="1">
      <c r="A38" s="110"/>
      <c r="B38" s="808" t="s">
        <v>49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10"/>
    </row>
    <row r="39" spans="1:34" ht="20.25" customHeight="1">
      <c r="A39" s="110"/>
      <c r="B39" s="755" t="s">
        <v>297</v>
      </c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94"/>
      <c r="N39" s="794"/>
      <c r="O39" s="794"/>
      <c r="P39" s="797">
        <f>M40</f>
        <v>0</v>
      </c>
      <c r="Q39" s="797"/>
      <c r="R39" s="797"/>
      <c r="S39" s="797">
        <f>P40</f>
        <v>0</v>
      </c>
      <c r="T39" s="797"/>
      <c r="U39" s="797"/>
      <c r="V39" s="802">
        <f>S40</f>
        <v>0</v>
      </c>
      <c r="W39" s="803"/>
      <c r="X39" s="804"/>
      <c r="Y39" s="802">
        <f>V40</f>
        <v>0</v>
      </c>
      <c r="Z39" s="803"/>
      <c r="AA39" s="804"/>
      <c r="AB39" s="797">
        <f>Y40</f>
        <v>0</v>
      </c>
      <c r="AC39" s="797"/>
      <c r="AD39" s="797"/>
      <c r="AE39" s="797">
        <f>AB40</f>
        <v>0</v>
      </c>
      <c r="AF39" s="797"/>
      <c r="AG39" s="797"/>
      <c r="AH39" s="110"/>
    </row>
    <row r="40" spans="1:34" ht="21" customHeight="1">
      <c r="A40" s="110"/>
      <c r="B40" s="373" t="s">
        <v>298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5"/>
      <c r="M40" s="795">
        <f>M39+M38</f>
        <v>0</v>
      </c>
      <c r="N40" s="795"/>
      <c r="O40" s="795"/>
      <c r="P40" s="795">
        <f>P39+P38</f>
        <v>0</v>
      </c>
      <c r="Q40" s="795"/>
      <c r="R40" s="795"/>
      <c r="S40" s="795">
        <f>S39+S38</f>
        <v>0</v>
      </c>
      <c r="T40" s="795"/>
      <c r="U40" s="795"/>
      <c r="V40" s="795">
        <f>V39+V38</f>
        <v>0</v>
      </c>
      <c r="W40" s="795"/>
      <c r="X40" s="795"/>
      <c r="Y40" s="795">
        <f>Y39+Y38</f>
        <v>0</v>
      </c>
      <c r="Z40" s="795"/>
      <c r="AA40" s="795"/>
      <c r="AB40" s="795">
        <f>AB39+AB38</f>
        <v>0</v>
      </c>
      <c r="AC40" s="795"/>
      <c r="AD40" s="795"/>
      <c r="AE40" s="795">
        <f>AE39+AE38</f>
        <v>0</v>
      </c>
      <c r="AF40" s="795"/>
      <c r="AG40" s="795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811"/>
      <c r="J42" s="811"/>
      <c r="K42" s="811"/>
      <c r="L42" s="811"/>
      <c r="M42" s="8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812"/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2"/>
      <c r="N45" s="2"/>
      <c r="O45" s="2"/>
      <c r="P45" s="2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C45" s="813"/>
      <c r="AD45" s="813"/>
      <c r="AE45" s="2"/>
      <c r="AF45" s="2"/>
      <c r="AG45" s="2"/>
      <c r="AH45" s="110"/>
    </row>
    <row r="46" spans="1:34" ht="12.75">
      <c r="A46" s="110"/>
      <c r="B46" s="810" t="s">
        <v>50</v>
      </c>
      <c r="C46" s="810"/>
      <c r="D46" s="810"/>
      <c r="E46" s="810"/>
      <c r="F46" s="810"/>
      <c r="G46" s="810"/>
      <c r="H46" s="810"/>
      <c r="I46" s="810"/>
      <c r="J46" s="810"/>
      <c r="K46" s="810"/>
      <c r="L46" s="810"/>
      <c r="M46" s="2"/>
      <c r="N46" s="2"/>
      <c r="O46" s="2"/>
      <c r="P46" s="2"/>
      <c r="Q46" s="810" t="s">
        <v>51</v>
      </c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  <mergeCell ref="S39:U39"/>
    <mergeCell ref="AB38:AD38"/>
    <mergeCell ref="AB39:AD39"/>
    <mergeCell ref="V38:X38"/>
    <mergeCell ref="Y39:AA39"/>
    <mergeCell ref="S38:U38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8" t="s">
        <v>243</v>
      </c>
      <c r="C2" s="742"/>
      <c r="D2" s="742"/>
      <c r="E2" s="742"/>
      <c r="F2" s="742"/>
      <c r="G2" s="742"/>
      <c r="H2" s="742"/>
      <c r="I2" s="742"/>
      <c r="J2" s="742"/>
      <c r="K2" s="742"/>
      <c r="L2" s="743"/>
      <c r="M2" s="143"/>
    </row>
    <row r="3" spans="1:13" ht="12.75">
      <c r="A3" s="110"/>
      <c r="B3" s="328" t="s">
        <v>239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46"/>
    </row>
    <row r="4" spans="1:13" ht="12.75">
      <c r="A4" s="110"/>
      <c r="B4" s="776" t="s">
        <v>1</v>
      </c>
      <c r="C4" s="777"/>
      <c r="D4" s="777"/>
      <c r="E4" s="777"/>
      <c r="F4" s="778"/>
      <c r="G4" s="36">
        <f>'Sekcja C5'!W5</f>
        <v>2014</v>
      </c>
      <c r="H4" s="36">
        <f>'Sekcja C5'!X5</f>
        <v>2015</v>
      </c>
      <c r="I4" s="36">
        <f>'Sekcja C5'!Y5</f>
        <v>2016</v>
      </c>
      <c r="J4" s="36">
        <f>'Sekcja C5'!Z5</f>
        <v>2017</v>
      </c>
      <c r="K4" s="36">
        <f>'Sekcja C5'!AA5</f>
        <v>2018</v>
      </c>
      <c r="L4" s="36">
        <f>'Sekcja C5'!AB5</f>
        <v>2019</v>
      </c>
      <c r="M4" s="127"/>
    </row>
    <row r="5" spans="1:13" ht="38.25" customHeight="1">
      <c r="A5" s="110"/>
      <c r="B5" s="773" t="s">
        <v>197</v>
      </c>
      <c r="C5" s="758" t="s">
        <v>198</v>
      </c>
      <c r="D5" s="538"/>
      <c r="E5" s="538"/>
      <c r="F5" s="539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4"/>
      <c r="C6" s="602" t="s">
        <v>199</v>
      </c>
      <c r="D6" s="538"/>
      <c r="E6" s="538"/>
      <c r="F6" s="539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5"/>
      <c r="C7" s="527" t="s">
        <v>8</v>
      </c>
      <c r="D7" s="528"/>
      <c r="E7" s="528"/>
      <c r="F7" s="52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4" t="s">
        <v>240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</row>
    <row r="9" spans="1:13" ht="12.75" customHeight="1">
      <c r="A9" s="110"/>
      <c r="B9" s="765" t="s">
        <v>1</v>
      </c>
      <c r="C9" s="766"/>
      <c r="D9" s="766"/>
      <c r="E9" s="766"/>
      <c r="F9" s="767"/>
      <c r="G9" s="40">
        <f aca="true" t="shared" si="1" ref="G9:L9">G4</f>
        <v>2014</v>
      </c>
      <c r="H9" s="40">
        <f t="shared" si="1"/>
        <v>2015</v>
      </c>
      <c r="I9" s="40">
        <f t="shared" si="1"/>
        <v>2016</v>
      </c>
      <c r="J9" s="40">
        <f t="shared" si="1"/>
        <v>2017</v>
      </c>
      <c r="K9" s="40">
        <f t="shared" si="1"/>
        <v>2018</v>
      </c>
      <c r="L9" s="40">
        <f t="shared" si="1"/>
        <v>2019</v>
      </c>
      <c r="M9" s="128"/>
    </row>
    <row r="10" spans="1:13" ht="24.75" customHeight="1">
      <c r="A10" s="110"/>
      <c r="B10" s="602" t="s">
        <v>85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4" t="s">
        <v>261</v>
      </c>
      <c r="C11" s="745"/>
      <c r="D11" s="745"/>
      <c r="E11" s="745"/>
      <c r="F11" s="746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70" t="s">
        <v>267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86</v>
      </c>
      <c r="C13" s="768"/>
      <c r="D13" s="768"/>
      <c r="E13" s="768"/>
      <c r="F13" s="769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4" t="s">
        <v>87</v>
      </c>
      <c r="C14" s="745"/>
      <c r="D14" s="745"/>
      <c r="E14" s="745"/>
      <c r="F14" s="746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228</v>
      </c>
      <c r="C15" s="538"/>
      <c r="D15" s="538"/>
      <c r="E15" s="538"/>
      <c r="F15" s="539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2" t="s">
        <v>293</v>
      </c>
      <c r="C16" s="538"/>
      <c r="D16" s="538"/>
      <c r="E16" s="538"/>
      <c r="F16" s="539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602" t="s">
        <v>229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4" t="s">
        <v>264</v>
      </c>
      <c r="C18" s="745"/>
      <c r="D18" s="745"/>
      <c r="E18" s="745"/>
      <c r="F18" s="746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4" t="s">
        <v>289</v>
      </c>
      <c r="C19" s="745"/>
      <c r="D19" s="745"/>
      <c r="E19" s="745"/>
      <c r="F19" s="746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88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7" t="s">
        <v>8</v>
      </c>
      <c r="C24" s="528"/>
      <c r="D24" s="528"/>
      <c r="E24" s="528"/>
      <c r="F24" s="52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8" t="s">
        <v>253</v>
      </c>
      <c r="C2" s="742"/>
      <c r="D2" s="742"/>
      <c r="E2" s="742"/>
      <c r="F2" s="742"/>
      <c r="G2" s="742"/>
      <c r="H2" s="742"/>
      <c r="I2" s="742"/>
      <c r="J2" s="742"/>
      <c r="K2" s="742"/>
      <c r="L2" s="743"/>
      <c r="M2" s="143"/>
    </row>
    <row r="3" spans="1:13" ht="12.75">
      <c r="A3" s="110"/>
      <c r="B3" s="328" t="s">
        <v>254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46"/>
    </row>
    <row r="4" spans="1:13" ht="12.75">
      <c r="A4" s="110"/>
      <c r="B4" s="776" t="s">
        <v>1</v>
      </c>
      <c r="C4" s="777"/>
      <c r="D4" s="777"/>
      <c r="E4" s="777"/>
      <c r="F4" s="778"/>
      <c r="G4" s="36">
        <f>'Sekcja C5'!W5</f>
        <v>2014</v>
      </c>
      <c r="H4" s="36">
        <f>'Sekcja C5'!X5</f>
        <v>2015</v>
      </c>
      <c r="I4" s="36">
        <f>'Sekcja C5'!Y5</f>
        <v>2016</v>
      </c>
      <c r="J4" s="36">
        <f>'Sekcja C5'!Z5</f>
        <v>2017</v>
      </c>
      <c r="K4" s="36">
        <f>'Sekcja C5'!AA5</f>
        <v>2018</v>
      </c>
      <c r="L4" s="36">
        <f>'Sekcja C5'!AB5</f>
        <v>2019</v>
      </c>
      <c r="M4" s="127"/>
    </row>
    <row r="5" spans="1:13" ht="38.25" customHeight="1">
      <c r="A5" s="110"/>
      <c r="B5" s="773" t="s">
        <v>197</v>
      </c>
      <c r="C5" s="758" t="s">
        <v>198</v>
      </c>
      <c r="D5" s="538"/>
      <c r="E5" s="538"/>
      <c r="F5" s="539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4"/>
      <c r="C6" s="602" t="s">
        <v>199</v>
      </c>
      <c r="D6" s="538"/>
      <c r="E6" s="538"/>
      <c r="F6" s="539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5"/>
      <c r="C7" s="527" t="s">
        <v>8</v>
      </c>
      <c r="D7" s="528"/>
      <c r="E7" s="528"/>
      <c r="F7" s="52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4" t="s">
        <v>255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</row>
    <row r="9" spans="1:13" ht="12.75">
      <c r="A9" s="110"/>
      <c r="B9" s="765" t="s">
        <v>1</v>
      </c>
      <c r="C9" s="766"/>
      <c r="D9" s="766"/>
      <c r="E9" s="766"/>
      <c r="F9" s="767"/>
      <c r="G9" s="40">
        <f aca="true" t="shared" si="1" ref="G9:L9">G4</f>
        <v>2014</v>
      </c>
      <c r="H9" s="40">
        <f t="shared" si="1"/>
        <v>2015</v>
      </c>
      <c r="I9" s="40">
        <f t="shared" si="1"/>
        <v>2016</v>
      </c>
      <c r="J9" s="40">
        <f t="shared" si="1"/>
        <v>2017</v>
      </c>
      <c r="K9" s="40">
        <f t="shared" si="1"/>
        <v>2018</v>
      </c>
      <c r="L9" s="40">
        <f t="shared" si="1"/>
        <v>2019</v>
      </c>
      <c r="M9" s="128"/>
    </row>
    <row r="10" spans="1:13" ht="24.75" customHeight="1">
      <c r="A10" s="110"/>
      <c r="B10" s="602" t="s">
        <v>85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4" t="s">
        <v>261</v>
      </c>
      <c r="C11" s="745"/>
      <c r="D11" s="745"/>
      <c r="E11" s="745"/>
      <c r="F11" s="746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70" t="s">
        <v>262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86</v>
      </c>
      <c r="C13" s="768"/>
      <c r="D13" s="768"/>
      <c r="E13" s="768"/>
      <c r="F13" s="769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4" t="s">
        <v>87</v>
      </c>
      <c r="C14" s="745"/>
      <c r="D14" s="745"/>
      <c r="E14" s="745"/>
      <c r="F14" s="746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228</v>
      </c>
      <c r="C15" s="538"/>
      <c r="D15" s="538"/>
      <c r="E15" s="538"/>
      <c r="F15" s="539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2" t="s">
        <v>293</v>
      </c>
      <c r="C16" s="538"/>
      <c r="D16" s="538"/>
      <c r="E16" s="538"/>
      <c r="F16" s="539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2" t="s">
        <v>295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4" t="s">
        <v>264</v>
      </c>
      <c r="C18" s="745"/>
      <c r="D18" s="745"/>
      <c r="E18" s="745"/>
      <c r="F18" s="746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4" t="s">
        <v>286</v>
      </c>
      <c r="C19" s="745"/>
      <c r="D19" s="745"/>
      <c r="E19" s="745"/>
      <c r="F19" s="746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88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7" t="s">
        <v>8</v>
      </c>
      <c r="C24" s="528"/>
      <c r="D24" s="528"/>
      <c r="E24" s="528"/>
      <c r="F24" s="52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N11" sqref="N11:V1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53" t="s">
        <v>285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13"/>
      <c r="X4" s="13"/>
      <c r="Y4" s="111"/>
      <c r="Z4" s="101"/>
    </row>
    <row r="5" spans="1:26" ht="12.75">
      <c r="A5" s="110"/>
      <c r="B5" s="266" t="s">
        <v>282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8"/>
      <c r="W5" s="83"/>
      <c r="X5" s="84"/>
      <c r="Y5" s="111"/>
      <c r="Z5" s="101"/>
    </row>
    <row r="6" spans="1:29" ht="12.75">
      <c r="A6" s="110"/>
      <c r="B6" s="257" t="s">
        <v>170</v>
      </c>
      <c r="C6" s="258"/>
      <c r="D6" s="258"/>
      <c r="E6" s="258"/>
      <c r="F6" s="258"/>
      <c r="G6" s="258"/>
      <c r="H6" s="258"/>
      <c r="I6" s="259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60"/>
      <c r="C7" s="261"/>
      <c r="D7" s="261"/>
      <c r="E7" s="261"/>
      <c r="F7" s="261"/>
      <c r="G7" s="261"/>
      <c r="H7" s="261"/>
      <c r="I7" s="262"/>
      <c r="J7" s="5"/>
      <c r="K7" s="10"/>
      <c r="L7" s="148"/>
      <c r="M7" s="148"/>
      <c r="N7" s="256"/>
      <c r="O7" s="256"/>
      <c r="P7" s="256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63"/>
      <c r="C8" s="264"/>
      <c r="D8" s="264"/>
      <c r="E8" s="264"/>
      <c r="F8" s="264"/>
      <c r="G8" s="264"/>
      <c r="H8" s="264"/>
      <c r="I8" s="265"/>
      <c r="J8" s="8"/>
      <c r="K8" s="11"/>
      <c r="L8" s="269" t="s">
        <v>73</v>
      </c>
      <c r="M8" s="269"/>
      <c r="N8" s="234"/>
      <c r="O8" s="32"/>
      <c r="P8" s="32"/>
      <c r="Q8" s="11"/>
      <c r="R8" s="270" t="s">
        <v>68</v>
      </c>
      <c r="S8" s="270"/>
      <c r="T8" s="270"/>
      <c r="U8" s="270"/>
      <c r="V8" s="9"/>
      <c r="W8" s="11"/>
      <c r="X8" s="11"/>
      <c r="Y8" s="111"/>
      <c r="Z8" s="101"/>
    </row>
    <row r="9" spans="1:26" ht="12.75">
      <c r="A9" s="110"/>
      <c r="B9" s="247" t="s">
        <v>74</v>
      </c>
      <c r="C9" s="248"/>
      <c r="D9" s="248"/>
      <c r="E9" s="248"/>
      <c r="F9" s="248"/>
      <c r="G9" s="248"/>
      <c r="H9" s="248"/>
      <c r="I9" s="249"/>
      <c r="J9" s="272" t="s">
        <v>171</v>
      </c>
      <c r="K9" s="273"/>
      <c r="L9" s="273"/>
      <c r="M9" s="274"/>
      <c r="N9" s="275" t="s">
        <v>172</v>
      </c>
      <c r="O9" s="276"/>
      <c r="P9" s="276"/>
      <c r="Q9" s="276"/>
      <c r="R9" s="276"/>
      <c r="S9" s="276"/>
      <c r="T9" s="276"/>
      <c r="U9" s="276"/>
      <c r="V9" s="277"/>
      <c r="W9" s="19"/>
      <c r="X9" s="89"/>
      <c r="Y9" s="111"/>
      <c r="Z9" s="101"/>
    </row>
    <row r="10" spans="1:26" ht="38.25" customHeight="1">
      <c r="A10" s="110"/>
      <c r="B10" s="250"/>
      <c r="C10" s="251"/>
      <c r="D10" s="251"/>
      <c r="E10" s="251"/>
      <c r="F10" s="251"/>
      <c r="G10" s="251"/>
      <c r="H10" s="251"/>
      <c r="I10" s="252"/>
      <c r="J10" s="244"/>
      <c r="K10" s="245"/>
      <c r="L10" s="245"/>
      <c r="M10" s="246"/>
      <c r="N10" s="241"/>
      <c r="O10" s="242"/>
      <c r="P10" s="242"/>
      <c r="Q10" s="242"/>
      <c r="R10" s="242"/>
      <c r="S10" s="242"/>
      <c r="T10" s="242"/>
      <c r="U10" s="242"/>
      <c r="V10" s="243"/>
      <c r="W10" s="82"/>
      <c r="X10" s="105"/>
      <c r="Y10" s="111"/>
      <c r="Z10" s="101"/>
    </row>
    <row r="11" spans="1:26" ht="38.25" customHeight="1">
      <c r="A11" s="110"/>
      <c r="B11" s="250"/>
      <c r="C11" s="251"/>
      <c r="D11" s="251"/>
      <c r="E11" s="251"/>
      <c r="F11" s="251"/>
      <c r="G11" s="251"/>
      <c r="H11" s="251"/>
      <c r="I11" s="252"/>
      <c r="J11" s="244"/>
      <c r="K11" s="245"/>
      <c r="L11" s="245"/>
      <c r="M11" s="246"/>
      <c r="N11" s="241"/>
      <c r="O11" s="242"/>
      <c r="P11" s="242"/>
      <c r="Q11" s="242"/>
      <c r="R11" s="242"/>
      <c r="S11" s="242"/>
      <c r="T11" s="242"/>
      <c r="U11" s="242"/>
      <c r="V11" s="243"/>
      <c r="W11" s="82"/>
      <c r="X11" s="105"/>
      <c r="Y11" s="111"/>
      <c r="Z11" s="101"/>
    </row>
    <row r="12" spans="1:26" ht="38.25" customHeight="1">
      <c r="A12" s="110"/>
      <c r="B12" s="250"/>
      <c r="C12" s="251"/>
      <c r="D12" s="251"/>
      <c r="E12" s="251"/>
      <c r="F12" s="251"/>
      <c r="G12" s="251"/>
      <c r="H12" s="251"/>
      <c r="I12" s="252"/>
      <c r="J12" s="244"/>
      <c r="K12" s="245"/>
      <c r="L12" s="245"/>
      <c r="M12" s="246"/>
      <c r="N12" s="213"/>
      <c r="O12" s="214"/>
      <c r="P12" s="214"/>
      <c r="Q12" s="214"/>
      <c r="R12" s="214"/>
      <c r="S12" s="214"/>
      <c r="T12" s="214"/>
      <c r="U12" s="214"/>
      <c r="V12" s="215"/>
      <c r="W12" s="82"/>
      <c r="X12" s="105"/>
      <c r="Y12" s="111"/>
      <c r="Z12" s="101"/>
    </row>
    <row r="13" spans="1:26" ht="12.75">
      <c r="A13" s="11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135"/>
      <c r="W13" s="1"/>
      <c r="Y13" s="111"/>
      <c r="Z13" s="101"/>
    </row>
    <row r="14" spans="1:26" ht="12.75">
      <c r="A14" s="110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19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301" t="s">
        <v>153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4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  <c r="V4" s="77"/>
      <c r="W4" s="77"/>
      <c r="X4" s="78"/>
      <c r="Y4" s="109"/>
      <c r="Z4" s="1"/>
      <c r="AA4" s="1"/>
    </row>
    <row r="5" spans="1:27" ht="3.75" customHeight="1">
      <c r="A5" s="109"/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79"/>
      <c r="W5" s="79"/>
      <c r="X5" s="80"/>
      <c r="Y5" s="109"/>
      <c r="Z5" s="1"/>
      <c r="AA5" s="1"/>
    </row>
    <row r="6" spans="1:27" ht="27" customHeight="1">
      <c r="A6" s="109"/>
      <c r="B6" s="310" t="s">
        <v>232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67"/>
      <c r="W6" s="67"/>
      <c r="X6" s="68"/>
      <c r="Y6" s="109"/>
      <c r="Z6" s="1"/>
      <c r="AA6" s="1"/>
    </row>
    <row r="7" spans="1:27" ht="12.75">
      <c r="A7" s="109"/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  <c r="V7" s="69"/>
      <c r="W7" s="69"/>
      <c r="X7" s="70"/>
      <c r="Y7" s="109"/>
      <c r="Z7" s="1"/>
      <c r="AA7" s="1"/>
    </row>
    <row r="8" spans="1:27" ht="12.75">
      <c r="A8" s="109"/>
      <c r="B8" s="316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8"/>
      <c r="V8" s="71"/>
      <c r="W8" s="71"/>
      <c r="X8" s="72"/>
      <c r="Y8" s="109"/>
      <c r="Z8" s="1"/>
      <c r="AA8" s="1"/>
    </row>
    <row r="9" spans="1:27" ht="12.75">
      <c r="A9" s="109"/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8"/>
      <c r="V9" s="71"/>
      <c r="W9" s="71"/>
      <c r="X9" s="72"/>
      <c r="Y9" s="109"/>
      <c r="Z9" s="1"/>
      <c r="AA9" s="1"/>
    </row>
    <row r="10" spans="1:27" ht="12.75">
      <c r="A10" s="109"/>
      <c r="B10" s="316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8"/>
      <c r="V10" s="71"/>
      <c r="W10" s="71"/>
      <c r="X10" s="72"/>
      <c r="Y10" s="109"/>
      <c r="Z10" s="1"/>
      <c r="AA10" s="1"/>
    </row>
    <row r="11" spans="1:27" ht="12.75">
      <c r="A11" s="109"/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8"/>
      <c r="V11" s="71"/>
      <c r="W11" s="71"/>
      <c r="X11" s="72"/>
      <c r="Y11" s="109"/>
      <c r="Z11" s="1"/>
      <c r="AA11" s="1"/>
    </row>
    <row r="12" spans="1:27" ht="12.75">
      <c r="A12" s="109"/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8"/>
      <c r="V12" s="71"/>
      <c r="W12" s="71"/>
      <c r="X12" s="72"/>
      <c r="Y12" s="109"/>
      <c r="Z12" s="1"/>
      <c r="AA12" s="1"/>
    </row>
    <row r="13" spans="1:27" ht="12.75">
      <c r="A13" s="109"/>
      <c r="B13" s="316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8"/>
      <c r="V13" s="71"/>
      <c r="W13" s="71"/>
      <c r="X13" s="72"/>
      <c r="Y13" s="109"/>
      <c r="Z13" s="1"/>
      <c r="AA13" s="1"/>
    </row>
    <row r="14" spans="1:27" ht="12.75">
      <c r="A14" s="109"/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8"/>
      <c r="V14" s="71"/>
      <c r="W14" s="71"/>
      <c r="X14" s="72"/>
      <c r="Y14" s="109"/>
      <c r="Z14" s="1"/>
      <c r="AA14" s="1"/>
    </row>
    <row r="15" spans="1:27" ht="48" customHeight="1">
      <c r="A15" s="109"/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1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8" t="s">
        <v>137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0"/>
      <c r="V17" s="87"/>
      <c r="W17" s="87"/>
      <c r="X17" s="88"/>
      <c r="Y17" s="109"/>
      <c r="Z17" s="1"/>
      <c r="AA17" s="1"/>
    </row>
    <row r="18" spans="1:27" ht="39" customHeight="1">
      <c r="A18" s="185"/>
      <c r="B18" s="293" t="s">
        <v>126</v>
      </c>
      <c r="C18" s="294"/>
      <c r="D18" s="294"/>
      <c r="E18" s="295"/>
      <c r="F18" s="296" t="s">
        <v>127</v>
      </c>
      <c r="G18" s="297"/>
      <c r="H18" s="297"/>
      <c r="I18" s="297"/>
      <c r="J18" s="297"/>
      <c r="K18" s="298"/>
      <c r="L18" s="291" t="s">
        <v>128</v>
      </c>
      <c r="M18" s="292"/>
      <c r="N18" s="291" t="s">
        <v>129</v>
      </c>
      <c r="O18" s="292"/>
      <c r="P18" s="291" t="s">
        <v>2</v>
      </c>
      <c r="Q18" s="292"/>
      <c r="R18" s="291" t="s">
        <v>4</v>
      </c>
      <c r="S18" s="292"/>
      <c r="T18" s="291" t="s">
        <v>130</v>
      </c>
      <c r="U18" s="292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22" t="s">
        <v>131</v>
      </c>
      <c r="G19" s="323"/>
      <c r="H19" s="323"/>
      <c r="I19" s="323"/>
      <c r="J19" s="323"/>
      <c r="K19" s="324"/>
      <c r="L19" s="322" t="s">
        <v>132</v>
      </c>
      <c r="M19" s="324"/>
      <c r="N19" s="322" t="s">
        <v>133</v>
      </c>
      <c r="O19" s="324"/>
      <c r="P19" s="299" t="s">
        <v>133</v>
      </c>
      <c r="Q19" s="300"/>
      <c r="R19" s="299" t="s">
        <v>133</v>
      </c>
      <c r="S19" s="300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5"/>
      <c r="G20" s="286"/>
      <c r="H20" s="286"/>
      <c r="I20" s="286"/>
      <c r="J20" s="286"/>
      <c r="K20" s="287"/>
      <c r="L20" s="281"/>
      <c r="M20" s="282"/>
      <c r="N20" s="281"/>
      <c r="O20" s="282"/>
      <c r="P20" s="299" t="s">
        <v>133</v>
      </c>
      <c r="Q20" s="300"/>
      <c r="R20" s="299" t="s">
        <v>133</v>
      </c>
      <c r="S20" s="300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5"/>
      <c r="G21" s="286"/>
      <c r="H21" s="286"/>
      <c r="I21" s="286"/>
      <c r="J21" s="286"/>
      <c r="K21" s="287"/>
      <c r="L21" s="281"/>
      <c r="M21" s="282"/>
      <c r="N21" s="281"/>
      <c r="O21" s="282"/>
      <c r="P21" s="299" t="s">
        <v>133</v>
      </c>
      <c r="Q21" s="300"/>
      <c r="R21" s="299" t="s">
        <v>133</v>
      </c>
      <c r="S21" s="300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5"/>
      <c r="G22" s="286"/>
      <c r="H22" s="286"/>
      <c r="I22" s="286"/>
      <c r="J22" s="286"/>
      <c r="K22" s="287"/>
      <c r="L22" s="281"/>
      <c r="M22" s="282"/>
      <c r="N22" s="281"/>
      <c r="O22" s="282"/>
      <c r="P22" s="299" t="s">
        <v>133</v>
      </c>
      <c r="Q22" s="300"/>
      <c r="R22" s="299" t="s">
        <v>133</v>
      </c>
      <c r="S22" s="300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5"/>
      <c r="G23" s="286"/>
      <c r="H23" s="286"/>
      <c r="I23" s="286"/>
      <c r="J23" s="286"/>
      <c r="K23" s="287"/>
      <c r="L23" s="281"/>
      <c r="M23" s="282"/>
      <c r="N23" s="281"/>
      <c r="O23" s="282"/>
      <c r="P23" s="299" t="s">
        <v>133</v>
      </c>
      <c r="Q23" s="300"/>
      <c r="R23" s="299" t="s">
        <v>133</v>
      </c>
      <c r="S23" s="300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6" t="s">
        <v>134</v>
      </c>
      <c r="G24" s="297"/>
      <c r="H24" s="297"/>
      <c r="I24" s="297"/>
      <c r="J24" s="297"/>
      <c r="K24" s="298"/>
      <c r="L24" s="296" t="s">
        <v>234</v>
      </c>
      <c r="M24" s="298"/>
      <c r="N24" s="296" t="s">
        <v>133</v>
      </c>
      <c r="O24" s="298"/>
      <c r="P24" s="296" t="s">
        <v>133</v>
      </c>
      <c r="Q24" s="298"/>
      <c r="R24" s="296" t="s">
        <v>133</v>
      </c>
      <c r="S24" s="298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5"/>
      <c r="G25" s="286"/>
      <c r="H25" s="286"/>
      <c r="I25" s="286"/>
      <c r="J25" s="286"/>
      <c r="K25" s="287"/>
      <c r="L25" s="281"/>
      <c r="M25" s="282"/>
      <c r="N25" s="281"/>
      <c r="O25" s="282"/>
      <c r="P25" s="281"/>
      <c r="Q25" s="282"/>
      <c r="R25" s="281"/>
      <c r="S25" s="282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5"/>
      <c r="G26" s="286"/>
      <c r="H26" s="286"/>
      <c r="I26" s="286"/>
      <c r="J26" s="286"/>
      <c r="K26" s="287"/>
      <c r="L26" s="281"/>
      <c r="M26" s="282"/>
      <c r="N26" s="281"/>
      <c r="O26" s="282"/>
      <c r="P26" s="281"/>
      <c r="Q26" s="282"/>
      <c r="R26" s="281"/>
      <c r="S26" s="282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5"/>
      <c r="G27" s="286"/>
      <c r="H27" s="286"/>
      <c r="I27" s="286"/>
      <c r="J27" s="286"/>
      <c r="K27" s="287"/>
      <c r="L27" s="281"/>
      <c r="M27" s="282"/>
      <c r="N27" s="281"/>
      <c r="O27" s="282"/>
      <c r="P27" s="281"/>
      <c r="Q27" s="282"/>
      <c r="R27" s="281"/>
      <c r="S27" s="282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5"/>
      <c r="G28" s="286"/>
      <c r="H28" s="286"/>
      <c r="I28" s="286"/>
      <c r="J28" s="286"/>
      <c r="K28" s="287"/>
      <c r="L28" s="281"/>
      <c r="M28" s="282"/>
      <c r="N28" s="281"/>
      <c r="O28" s="282"/>
      <c r="P28" s="281"/>
      <c r="Q28" s="282"/>
      <c r="R28" s="281"/>
      <c r="S28" s="282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3" t="s">
        <v>135</v>
      </c>
      <c r="C29" s="294"/>
      <c r="D29" s="294"/>
      <c r="E29" s="295"/>
      <c r="F29" s="296" t="s">
        <v>136</v>
      </c>
      <c r="G29" s="297"/>
      <c r="H29" s="297"/>
      <c r="I29" s="297"/>
      <c r="J29" s="297"/>
      <c r="K29" s="297"/>
      <c r="L29" s="297"/>
      <c r="M29" s="298"/>
      <c r="N29" s="291" t="s">
        <v>129</v>
      </c>
      <c r="O29" s="292"/>
      <c r="P29" s="291" t="s">
        <v>3</v>
      </c>
      <c r="Q29" s="292"/>
      <c r="R29" s="291" t="s">
        <v>4</v>
      </c>
      <c r="S29" s="292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8"/>
      <c r="G30" s="279"/>
      <c r="H30" s="279"/>
      <c r="I30" s="279"/>
      <c r="J30" s="279"/>
      <c r="K30" s="279"/>
      <c r="L30" s="279"/>
      <c r="M30" s="280"/>
      <c r="N30" s="281"/>
      <c r="O30" s="282"/>
      <c r="P30" s="281"/>
      <c r="Q30" s="282"/>
      <c r="R30" s="283"/>
      <c r="S30" s="284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8"/>
      <c r="G31" s="279"/>
      <c r="H31" s="279"/>
      <c r="I31" s="279"/>
      <c r="J31" s="279"/>
      <c r="K31" s="279"/>
      <c r="L31" s="279"/>
      <c r="M31" s="280"/>
      <c r="N31" s="281"/>
      <c r="O31" s="282"/>
      <c r="P31" s="281"/>
      <c r="Q31" s="282"/>
      <c r="R31" s="283"/>
      <c r="S31" s="284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8"/>
      <c r="G32" s="279"/>
      <c r="H32" s="279"/>
      <c r="I32" s="279"/>
      <c r="J32" s="279"/>
      <c r="K32" s="279"/>
      <c r="L32" s="279"/>
      <c r="M32" s="280"/>
      <c r="N32" s="281"/>
      <c r="O32" s="282"/>
      <c r="P32" s="281"/>
      <c r="Q32" s="282"/>
      <c r="R32" s="283"/>
      <c r="S32" s="284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8"/>
      <c r="G33" s="279"/>
      <c r="H33" s="279"/>
      <c r="I33" s="279"/>
      <c r="J33" s="279"/>
      <c r="K33" s="279"/>
      <c r="L33" s="279"/>
      <c r="M33" s="280"/>
      <c r="N33" s="281"/>
      <c r="O33" s="282"/>
      <c r="P33" s="281"/>
      <c r="Q33" s="282"/>
      <c r="R33" s="283"/>
      <c r="S33" s="284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8"/>
      <c r="G34" s="279"/>
      <c r="H34" s="279"/>
      <c r="I34" s="279"/>
      <c r="J34" s="279"/>
      <c r="K34" s="279"/>
      <c r="L34" s="279"/>
      <c r="M34" s="280"/>
      <c r="N34" s="281"/>
      <c r="O34" s="282"/>
      <c r="P34" s="281"/>
      <c r="Q34" s="282"/>
      <c r="R34" s="283"/>
      <c r="S34" s="284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5" t="s">
        <v>233</v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Y36" s="109"/>
      <c r="Z36" s="1"/>
      <c r="AA36" s="1"/>
    </row>
    <row r="37" spans="1:27" ht="12.75">
      <c r="A37" s="109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Y37" s="109"/>
      <c r="Z37" s="1"/>
      <c r="AA37" s="1"/>
    </row>
    <row r="38" spans="1:27" ht="45.75" customHeight="1">
      <c r="A38" s="109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3">
      <selection activeCell="T14" sqref="T14:X1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8" t="s">
        <v>154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  <c r="Y3" s="110"/>
      <c r="AA3">
        <v>1</v>
      </c>
    </row>
    <row r="4" spans="1:25" ht="52.5" customHeight="1">
      <c r="A4" s="186"/>
      <c r="B4" s="156" t="s">
        <v>0</v>
      </c>
      <c r="C4" s="372" t="s">
        <v>118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 t="s">
        <v>5</v>
      </c>
      <c r="R4" s="372"/>
      <c r="S4" s="372"/>
      <c r="T4" s="373" t="s">
        <v>155</v>
      </c>
      <c r="U4" s="374"/>
      <c r="V4" s="374"/>
      <c r="W4" s="374"/>
      <c r="X4" s="375"/>
      <c r="Y4" s="112"/>
    </row>
    <row r="5" spans="1:25" ht="30" customHeight="1">
      <c r="A5" s="110"/>
      <c r="B5" s="157">
        <v>1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27"/>
      <c r="R5" s="327"/>
      <c r="S5" s="327"/>
      <c r="T5" s="326"/>
      <c r="U5" s="326"/>
      <c r="V5" s="326"/>
      <c r="W5" s="326"/>
      <c r="X5" s="326"/>
      <c r="Y5" s="110"/>
    </row>
    <row r="6" spans="1:25" ht="30" customHeight="1">
      <c r="A6" s="110"/>
      <c r="B6" s="157">
        <v>2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27"/>
      <c r="R6" s="327"/>
      <c r="S6" s="327"/>
      <c r="T6" s="326"/>
      <c r="U6" s="326"/>
      <c r="V6" s="326"/>
      <c r="W6" s="326"/>
      <c r="X6" s="326"/>
      <c r="Y6" s="110"/>
    </row>
    <row r="7" spans="1:25" ht="30" customHeight="1">
      <c r="A7" s="110"/>
      <c r="B7" s="157">
        <v>3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27"/>
      <c r="R7" s="327"/>
      <c r="S7" s="327"/>
      <c r="T7" s="326"/>
      <c r="U7" s="326"/>
      <c r="V7" s="326"/>
      <c r="W7" s="326"/>
      <c r="X7" s="326"/>
      <c r="Y7" s="110"/>
    </row>
    <row r="8" spans="1:25" ht="30" customHeight="1">
      <c r="A8" s="110"/>
      <c r="B8" s="157">
        <v>4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27"/>
      <c r="R8" s="327"/>
      <c r="S8" s="327"/>
      <c r="T8" s="326"/>
      <c r="U8" s="326"/>
      <c r="V8" s="326"/>
      <c r="W8" s="326"/>
      <c r="X8" s="326"/>
      <c r="Y8" s="110"/>
    </row>
    <row r="9" spans="1:25" ht="30" customHeight="1">
      <c r="A9" s="110"/>
      <c r="B9" s="157">
        <v>5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27"/>
      <c r="R9" s="327"/>
      <c r="S9" s="327"/>
      <c r="T9" s="326"/>
      <c r="U9" s="326"/>
      <c r="V9" s="326"/>
      <c r="W9" s="326"/>
      <c r="X9" s="326"/>
      <c r="Y9" s="110"/>
    </row>
    <row r="10" spans="1:25" ht="30" customHeight="1">
      <c r="A10" s="110"/>
      <c r="B10" s="157">
        <v>6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27"/>
      <c r="R10" s="327"/>
      <c r="S10" s="327"/>
      <c r="T10" s="326"/>
      <c r="U10" s="326"/>
      <c r="V10" s="326"/>
      <c r="W10" s="326"/>
      <c r="X10" s="326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8" t="s">
        <v>147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30"/>
      <c r="Y12" s="110"/>
    </row>
    <row r="13" spans="1:25" ht="12.75">
      <c r="A13" s="110"/>
      <c r="B13" s="349" t="s">
        <v>1</v>
      </c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1"/>
      <c r="O13" s="355" t="s">
        <v>61</v>
      </c>
      <c r="P13" s="356"/>
      <c r="Q13" s="356"/>
      <c r="R13" s="356"/>
      <c r="S13" s="357"/>
      <c r="T13" s="355" t="s">
        <v>52</v>
      </c>
      <c r="U13" s="356"/>
      <c r="V13" s="356"/>
      <c r="W13" s="356"/>
      <c r="X13" s="357"/>
      <c r="Y13" s="110"/>
    </row>
    <row r="14" spans="1:25" ht="12.75" customHeight="1">
      <c r="A14" s="110"/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4"/>
      <c r="O14" s="346">
        <v>2013</v>
      </c>
      <c r="P14" s="346"/>
      <c r="Q14" s="346"/>
      <c r="R14" s="346"/>
      <c r="S14" s="346"/>
      <c r="T14" s="348">
        <v>2014</v>
      </c>
      <c r="U14" s="348"/>
      <c r="V14" s="348"/>
      <c r="W14" s="348"/>
      <c r="X14" s="348"/>
      <c r="Y14" s="110"/>
    </row>
    <row r="15" spans="1:25" ht="39.75" customHeight="1">
      <c r="A15" s="110"/>
      <c r="B15" s="331" t="s">
        <v>6</v>
      </c>
      <c r="C15" s="332"/>
      <c r="D15" s="332"/>
      <c r="E15" s="332"/>
      <c r="F15" s="333"/>
      <c r="G15" s="340" t="s">
        <v>161</v>
      </c>
      <c r="H15" s="340"/>
      <c r="I15" s="340"/>
      <c r="J15" s="340"/>
      <c r="K15" s="340"/>
      <c r="L15" s="340"/>
      <c r="M15" s="340"/>
      <c r="N15" s="340"/>
      <c r="O15" s="342"/>
      <c r="P15" s="343"/>
      <c r="Q15" s="343"/>
      <c r="R15" s="343"/>
      <c r="S15" s="344"/>
      <c r="T15" s="342"/>
      <c r="U15" s="343"/>
      <c r="V15" s="343"/>
      <c r="W15" s="343"/>
      <c r="X15" s="344"/>
      <c r="Y15" s="110"/>
    </row>
    <row r="16" spans="1:25" ht="25.5" customHeight="1">
      <c r="A16" s="110"/>
      <c r="B16" s="334"/>
      <c r="C16" s="335"/>
      <c r="D16" s="335"/>
      <c r="E16" s="335"/>
      <c r="F16" s="336"/>
      <c r="G16" s="340" t="s">
        <v>7</v>
      </c>
      <c r="H16" s="340"/>
      <c r="I16" s="340"/>
      <c r="J16" s="340"/>
      <c r="K16" s="340"/>
      <c r="L16" s="340"/>
      <c r="M16" s="340"/>
      <c r="N16" s="340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110"/>
    </row>
    <row r="17" spans="1:25" ht="12.75">
      <c r="A17" s="110"/>
      <c r="B17" s="337"/>
      <c r="C17" s="338"/>
      <c r="D17" s="338"/>
      <c r="E17" s="338"/>
      <c r="F17" s="339"/>
      <c r="G17" s="340" t="s">
        <v>8</v>
      </c>
      <c r="H17" s="340"/>
      <c r="I17" s="340"/>
      <c r="J17" s="340"/>
      <c r="K17" s="340"/>
      <c r="L17" s="340"/>
      <c r="M17" s="340"/>
      <c r="N17" s="340"/>
      <c r="O17" s="341">
        <f>O15+O16</f>
        <v>0</v>
      </c>
      <c r="P17" s="341"/>
      <c r="Q17" s="341"/>
      <c r="R17" s="341"/>
      <c r="S17" s="341"/>
      <c r="T17" s="341">
        <f>T15+T16</f>
        <v>0</v>
      </c>
      <c r="U17" s="341"/>
      <c r="V17" s="341"/>
      <c r="W17" s="341"/>
      <c r="X17" s="341"/>
      <c r="Y17" s="110"/>
    </row>
    <row r="18" spans="1:25" ht="12.75">
      <c r="A18" s="110"/>
      <c r="B18" s="388" t="s">
        <v>148</v>
      </c>
      <c r="C18" s="388"/>
      <c r="D18" s="388"/>
      <c r="E18" s="388"/>
      <c r="F18" s="388"/>
      <c r="G18" s="358" t="s">
        <v>173</v>
      </c>
      <c r="H18" s="376"/>
      <c r="I18" s="376"/>
      <c r="J18" s="376"/>
      <c r="K18" s="376"/>
      <c r="L18" s="376"/>
      <c r="M18" s="376"/>
      <c r="N18" s="377"/>
      <c r="O18" s="341">
        <f>SUM(O19,O20,O21,O22,O23,O24,O25,O26,O27,O28,O29)</f>
        <v>0</v>
      </c>
      <c r="P18" s="341"/>
      <c r="Q18" s="341"/>
      <c r="R18" s="341"/>
      <c r="S18" s="341"/>
      <c r="T18" s="341">
        <f>SUM(T19,T20,T21,T22,T23,T24,T25,T26,T27,T28,T29)</f>
        <v>0</v>
      </c>
      <c r="U18" s="341"/>
      <c r="V18" s="341"/>
      <c r="W18" s="341"/>
      <c r="X18" s="341"/>
      <c r="Y18" s="110"/>
    </row>
    <row r="19" spans="1:25" ht="12.75">
      <c r="A19" s="110"/>
      <c r="B19" s="388"/>
      <c r="C19" s="388"/>
      <c r="D19" s="388"/>
      <c r="E19" s="388"/>
      <c r="F19" s="388"/>
      <c r="G19" s="358" t="s">
        <v>149</v>
      </c>
      <c r="H19" s="359"/>
      <c r="I19" s="359"/>
      <c r="J19" s="359"/>
      <c r="K19" s="359"/>
      <c r="L19" s="359"/>
      <c r="M19" s="359"/>
      <c r="N19" s="360"/>
      <c r="O19" s="342"/>
      <c r="P19" s="343"/>
      <c r="Q19" s="343"/>
      <c r="R19" s="343"/>
      <c r="S19" s="344"/>
      <c r="T19" s="342"/>
      <c r="U19" s="343"/>
      <c r="V19" s="343"/>
      <c r="W19" s="343"/>
      <c r="X19" s="344"/>
      <c r="Y19" s="110"/>
    </row>
    <row r="20" spans="1:25" ht="12.75">
      <c r="A20" s="110"/>
      <c r="B20" s="388"/>
      <c r="C20" s="388"/>
      <c r="D20" s="388"/>
      <c r="E20" s="388"/>
      <c r="F20" s="388"/>
      <c r="G20" s="358" t="s">
        <v>281</v>
      </c>
      <c r="H20" s="361"/>
      <c r="I20" s="361"/>
      <c r="J20" s="361"/>
      <c r="K20" s="361"/>
      <c r="L20" s="361"/>
      <c r="M20" s="361"/>
      <c r="N20" s="362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110"/>
    </row>
    <row r="21" spans="1:25" ht="12.75">
      <c r="A21" s="110"/>
      <c r="B21" s="388"/>
      <c r="C21" s="388"/>
      <c r="D21" s="388"/>
      <c r="E21" s="388"/>
      <c r="F21" s="388"/>
      <c r="G21" s="358" t="s">
        <v>272</v>
      </c>
      <c r="H21" s="378"/>
      <c r="I21" s="378"/>
      <c r="J21" s="378"/>
      <c r="K21" s="378"/>
      <c r="L21" s="378"/>
      <c r="M21" s="378"/>
      <c r="N21" s="379"/>
      <c r="O21" s="342"/>
      <c r="P21" s="343"/>
      <c r="Q21" s="343"/>
      <c r="R21" s="343"/>
      <c r="S21" s="344"/>
      <c r="T21" s="342"/>
      <c r="U21" s="343"/>
      <c r="V21" s="343"/>
      <c r="W21" s="343"/>
      <c r="X21" s="344"/>
      <c r="Y21" s="110"/>
    </row>
    <row r="22" spans="1:25" ht="51.75" customHeight="1">
      <c r="A22" s="110"/>
      <c r="B22" s="388"/>
      <c r="C22" s="388"/>
      <c r="D22" s="388"/>
      <c r="E22" s="388"/>
      <c r="F22" s="388"/>
      <c r="G22" s="328" t="s">
        <v>273</v>
      </c>
      <c r="H22" s="382"/>
      <c r="I22" s="382"/>
      <c r="J22" s="382"/>
      <c r="K22" s="382"/>
      <c r="L22" s="382"/>
      <c r="M22" s="382"/>
      <c r="N22" s="383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110"/>
    </row>
    <row r="23" spans="1:25" ht="25.5" customHeight="1">
      <c r="A23" s="110"/>
      <c r="B23" s="388"/>
      <c r="C23" s="388"/>
      <c r="D23" s="388"/>
      <c r="E23" s="388"/>
      <c r="F23" s="388"/>
      <c r="G23" s="328" t="s">
        <v>274</v>
      </c>
      <c r="H23" s="359"/>
      <c r="I23" s="359"/>
      <c r="J23" s="359"/>
      <c r="K23" s="359"/>
      <c r="L23" s="359"/>
      <c r="M23" s="359"/>
      <c r="N23" s="360"/>
      <c r="O23" s="342"/>
      <c r="P23" s="343"/>
      <c r="Q23" s="343"/>
      <c r="R23" s="343"/>
      <c r="S23" s="344"/>
      <c r="T23" s="342"/>
      <c r="U23" s="343"/>
      <c r="V23" s="343"/>
      <c r="W23" s="343"/>
      <c r="X23" s="344"/>
      <c r="Y23" s="110"/>
    </row>
    <row r="24" spans="1:25" ht="25.5" customHeight="1">
      <c r="A24" s="110"/>
      <c r="B24" s="388"/>
      <c r="C24" s="388"/>
      <c r="D24" s="388"/>
      <c r="E24" s="388"/>
      <c r="F24" s="388"/>
      <c r="G24" s="328" t="s">
        <v>276</v>
      </c>
      <c r="H24" s="380"/>
      <c r="I24" s="380"/>
      <c r="J24" s="380"/>
      <c r="K24" s="380"/>
      <c r="L24" s="380"/>
      <c r="M24" s="380"/>
      <c r="N24" s="381"/>
      <c r="O24" s="342"/>
      <c r="P24" s="370"/>
      <c r="Q24" s="370"/>
      <c r="R24" s="370"/>
      <c r="S24" s="371"/>
      <c r="T24" s="342"/>
      <c r="U24" s="370"/>
      <c r="V24" s="370"/>
      <c r="W24" s="370"/>
      <c r="X24" s="371"/>
      <c r="Y24" s="110"/>
    </row>
    <row r="25" spans="1:25" ht="17.25" customHeight="1">
      <c r="A25" s="110"/>
      <c r="B25" s="388"/>
      <c r="C25" s="388"/>
      <c r="D25" s="388"/>
      <c r="E25" s="388"/>
      <c r="F25" s="388"/>
      <c r="G25" s="328" t="s">
        <v>277</v>
      </c>
      <c r="H25" s="359"/>
      <c r="I25" s="359"/>
      <c r="J25" s="359"/>
      <c r="K25" s="359"/>
      <c r="L25" s="359"/>
      <c r="M25" s="359"/>
      <c r="N25" s="360"/>
      <c r="O25" s="342"/>
      <c r="P25" s="343"/>
      <c r="Q25" s="343"/>
      <c r="R25" s="343"/>
      <c r="S25" s="344"/>
      <c r="T25" s="342"/>
      <c r="U25" s="343"/>
      <c r="V25" s="343"/>
      <c r="W25" s="343"/>
      <c r="X25" s="344"/>
      <c r="Y25" s="110"/>
    </row>
    <row r="26" spans="1:25" ht="29.25" customHeight="1">
      <c r="A26" s="110"/>
      <c r="B26" s="388"/>
      <c r="C26" s="388"/>
      <c r="D26" s="388"/>
      <c r="E26" s="388"/>
      <c r="F26" s="388"/>
      <c r="G26" s="328" t="s">
        <v>278</v>
      </c>
      <c r="H26" s="359"/>
      <c r="I26" s="359"/>
      <c r="J26" s="359"/>
      <c r="K26" s="359"/>
      <c r="L26" s="359"/>
      <c r="M26" s="359"/>
      <c r="N26" s="360"/>
      <c r="O26" s="342"/>
      <c r="P26" s="343"/>
      <c r="Q26" s="343"/>
      <c r="R26" s="343"/>
      <c r="S26" s="344"/>
      <c r="T26" s="342"/>
      <c r="U26" s="343"/>
      <c r="V26" s="343"/>
      <c r="W26" s="343"/>
      <c r="X26" s="344"/>
      <c r="Y26" s="110"/>
    </row>
    <row r="27" spans="1:25" ht="29.25" customHeight="1">
      <c r="A27" s="110"/>
      <c r="B27" s="388"/>
      <c r="C27" s="388"/>
      <c r="D27" s="388"/>
      <c r="E27" s="388"/>
      <c r="F27" s="388"/>
      <c r="G27" s="328" t="s">
        <v>279</v>
      </c>
      <c r="H27" s="380"/>
      <c r="I27" s="380"/>
      <c r="J27" s="380"/>
      <c r="K27" s="380"/>
      <c r="L27" s="380"/>
      <c r="M27" s="380"/>
      <c r="N27" s="381"/>
      <c r="O27" s="342"/>
      <c r="P27" s="370"/>
      <c r="Q27" s="370"/>
      <c r="R27" s="370"/>
      <c r="S27" s="371"/>
      <c r="T27" s="342"/>
      <c r="U27" s="370"/>
      <c r="V27" s="370"/>
      <c r="W27" s="370"/>
      <c r="X27" s="371"/>
      <c r="Y27" s="110"/>
    </row>
    <row r="28" spans="1:25" ht="29.25" customHeight="1">
      <c r="A28" s="110"/>
      <c r="B28" s="388"/>
      <c r="C28" s="388"/>
      <c r="D28" s="388"/>
      <c r="E28" s="388"/>
      <c r="F28" s="388"/>
      <c r="G28" s="328" t="s">
        <v>280</v>
      </c>
      <c r="H28" s="380"/>
      <c r="I28" s="380"/>
      <c r="J28" s="380"/>
      <c r="K28" s="380"/>
      <c r="L28" s="380"/>
      <c r="M28" s="380"/>
      <c r="N28" s="381"/>
      <c r="O28" s="342"/>
      <c r="P28" s="370"/>
      <c r="Q28" s="370"/>
      <c r="R28" s="370"/>
      <c r="S28" s="371"/>
      <c r="T28" s="342"/>
      <c r="U28" s="370"/>
      <c r="V28" s="370"/>
      <c r="W28" s="370"/>
      <c r="X28" s="371"/>
      <c r="Y28" s="110"/>
    </row>
    <row r="29" spans="1:25" ht="12.75" customHeight="1">
      <c r="A29" s="110"/>
      <c r="B29" s="388"/>
      <c r="C29" s="388"/>
      <c r="D29" s="388"/>
      <c r="E29" s="388"/>
      <c r="F29" s="388"/>
      <c r="G29" s="328" t="s">
        <v>275</v>
      </c>
      <c r="H29" s="359"/>
      <c r="I29" s="359"/>
      <c r="J29" s="359"/>
      <c r="K29" s="359"/>
      <c r="L29" s="359"/>
      <c r="M29" s="359"/>
      <c r="N29" s="360"/>
      <c r="O29" s="342"/>
      <c r="P29" s="343"/>
      <c r="Q29" s="343"/>
      <c r="R29" s="343"/>
      <c r="S29" s="344"/>
      <c r="T29" s="342"/>
      <c r="U29" s="343"/>
      <c r="V29" s="343"/>
      <c r="W29" s="343"/>
      <c r="X29" s="344"/>
      <c r="Y29" s="110"/>
    </row>
    <row r="30" spans="1:25" ht="12.75">
      <c r="A30" s="110"/>
      <c r="B30" s="389"/>
      <c r="C30" s="389"/>
      <c r="D30" s="389"/>
      <c r="E30" s="389"/>
      <c r="F30" s="389"/>
      <c r="G30" s="385" t="s">
        <v>8</v>
      </c>
      <c r="H30" s="386"/>
      <c r="I30" s="386"/>
      <c r="J30" s="386"/>
      <c r="K30" s="386"/>
      <c r="L30" s="386"/>
      <c r="M30" s="386"/>
      <c r="N30" s="387"/>
      <c r="O30" s="384">
        <f>SUM(O19:S29)</f>
        <v>0</v>
      </c>
      <c r="P30" s="384"/>
      <c r="Q30" s="384"/>
      <c r="R30" s="384"/>
      <c r="S30" s="384"/>
      <c r="T30" s="384">
        <f>SUM(T19:X29)</f>
        <v>0</v>
      </c>
      <c r="U30" s="384"/>
      <c r="V30" s="384"/>
      <c r="W30" s="384"/>
      <c r="X30" s="384"/>
      <c r="Y30" s="110"/>
    </row>
    <row r="31" spans="1:25" ht="21" customHeight="1">
      <c r="A31" s="110"/>
      <c r="B31" s="328" t="s">
        <v>116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3"/>
      <c r="O31" s="367">
        <f>O17-O18</f>
        <v>0</v>
      </c>
      <c r="P31" s="368"/>
      <c r="Q31" s="368"/>
      <c r="R31" s="368"/>
      <c r="S31" s="369"/>
      <c r="T31" s="367">
        <f>T17-T18</f>
        <v>0</v>
      </c>
      <c r="U31" s="368"/>
      <c r="V31" s="368"/>
      <c r="W31" s="368"/>
      <c r="X31" s="369"/>
      <c r="Y31" s="110"/>
    </row>
    <row r="32" spans="1:25" ht="21.75" customHeight="1">
      <c r="A32" s="110"/>
      <c r="B32" s="328" t="s">
        <v>219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3"/>
      <c r="O32" s="364"/>
      <c r="P32" s="365"/>
      <c r="Q32" s="365"/>
      <c r="R32" s="365"/>
      <c r="S32" s="366"/>
      <c r="T32" s="364"/>
      <c r="U32" s="365"/>
      <c r="V32" s="365"/>
      <c r="W32" s="365"/>
      <c r="X32" s="366"/>
      <c r="Y32" s="110"/>
    </row>
    <row r="33" spans="1:25" ht="27" customHeight="1">
      <c r="A33" s="111"/>
      <c r="B33" s="328" t="s">
        <v>117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30"/>
      <c r="O33" s="363">
        <f>O31-O32</f>
        <v>0</v>
      </c>
      <c r="P33" s="363"/>
      <c r="Q33" s="363"/>
      <c r="R33" s="363"/>
      <c r="S33" s="363"/>
      <c r="T33" s="363">
        <f>T31-T32</f>
        <v>0</v>
      </c>
      <c r="U33" s="363"/>
      <c r="V33" s="363"/>
      <c r="W33" s="363"/>
      <c r="X33" s="36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3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301" t="s">
        <v>75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</row>
    <row r="4" spans="1:25" ht="12.75">
      <c r="A4" s="110"/>
      <c r="B4" s="352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4"/>
      <c r="Y4" s="110"/>
    </row>
    <row r="5" spans="1:25" ht="18" customHeight="1">
      <c r="A5" s="110"/>
      <c r="B5" s="328" t="s">
        <v>119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110"/>
    </row>
    <row r="6" spans="1:25" ht="188.25" customHeight="1">
      <c r="A6" s="110"/>
      <c r="B6" s="388" t="s">
        <v>196</v>
      </c>
      <c r="C6" s="388"/>
      <c r="D6" s="388"/>
      <c r="E6" s="388"/>
      <c r="F6" s="388"/>
      <c r="G6" s="388"/>
      <c r="H6" s="388"/>
      <c r="I6" s="388"/>
      <c r="J6" s="388"/>
      <c r="K6" s="414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6"/>
      <c r="Y6" s="110"/>
    </row>
    <row r="7" spans="1:25" ht="12.75">
      <c r="A7" s="110"/>
      <c r="B7" s="247" t="s">
        <v>174</v>
      </c>
      <c r="C7" s="417"/>
      <c r="D7" s="417"/>
      <c r="E7" s="417"/>
      <c r="F7" s="417"/>
      <c r="G7" s="417"/>
      <c r="H7" s="417"/>
      <c r="I7" s="417"/>
      <c r="J7" s="417"/>
      <c r="K7" s="420"/>
      <c r="L7" s="421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110"/>
    </row>
    <row r="8" spans="1:25" ht="16.5" customHeight="1">
      <c r="A8" s="110"/>
      <c r="B8" s="418"/>
      <c r="C8" s="419"/>
      <c r="D8" s="419"/>
      <c r="E8" s="419"/>
      <c r="F8" s="419"/>
      <c r="G8" s="419"/>
      <c r="H8" s="419"/>
      <c r="I8" s="419"/>
      <c r="J8" s="419"/>
      <c r="K8" s="424"/>
      <c r="L8" s="166"/>
      <c r="M8" s="26"/>
      <c r="N8" s="426" t="s">
        <v>156</v>
      </c>
      <c r="O8" s="426"/>
      <c r="P8" s="426"/>
      <c r="Q8" s="426"/>
      <c r="R8" s="426"/>
      <c r="S8" s="426"/>
      <c r="T8" s="426"/>
      <c r="U8" s="218"/>
      <c r="V8" s="218"/>
      <c r="W8" s="218"/>
      <c r="X8" s="427"/>
      <c r="Y8" s="110"/>
    </row>
    <row r="9" spans="1:25" ht="12.75">
      <c r="A9" s="110"/>
      <c r="B9" s="418"/>
      <c r="C9" s="419"/>
      <c r="D9" s="419"/>
      <c r="E9" s="419"/>
      <c r="F9" s="419"/>
      <c r="G9" s="419"/>
      <c r="H9" s="419"/>
      <c r="I9" s="419"/>
      <c r="J9" s="419"/>
      <c r="K9" s="425"/>
      <c r="L9" s="421"/>
      <c r="M9" s="426"/>
      <c r="N9" s="426"/>
      <c r="O9" s="426"/>
      <c r="P9" s="426"/>
      <c r="Q9" s="426"/>
      <c r="R9" s="426"/>
      <c r="S9" s="426"/>
      <c r="T9" s="426"/>
      <c r="U9" s="7"/>
      <c r="V9" s="7"/>
      <c r="W9" s="7"/>
      <c r="X9" s="23"/>
      <c r="Y9" s="110"/>
    </row>
    <row r="10" spans="1:25" ht="15.75" customHeight="1">
      <c r="A10" s="110"/>
      <c r="B10" s="418"/>
      <c r="C10" s="419"/>
      <c r="D10" s="419"/>
      <c r="E10" s="419"/>
      <c r="F10" s="419"/>
      <c r="G10" s="419"/>
      <c r="H10" s="419"/>
      <c r="I10" s="419"/>
      <c r="J10" s="419"/>
      <c r="K10" s="424"/>
      <c r="L10" s="166"/>
      <c r="M10" s="26"/>
      <c r="N10" s="426" t="s">
        <v>157</v>
      </c>
      <c r="O10" s="426"/>
      <c r="P10" s="426"/>
      <c r="Q10" s="426"/>
      <c r="R10" s="426"/>
      <c r="S10" s="426"/>
      <c r="T10" s="426"/>
      <c r="U10" s="218"/>
      <c r="V10" s="218"/>
      <c r="W10" s="218"/>
      <c r="X10" s="427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40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2"/>
      <c r="Y11" s="110"/>
    </row>
    <row r="12" spans="1:25" ht="12.75">
      <c r="A12" s="110"/>
      <c r="B12" s="247" t="s">
        <v>158</v>
      </c>
      <c r="C12" s="248"/>
      <c r="D12" s="248"/>
      <c r="E12" s="248"/>
      <c r="F12" s="248"/>
      <c r="G12" s="248"/>
      <c r="H12" s="248"/>
      <c r="I12" s="248"/>
      <c r="J12" s="249"/>
      <c r="K12" s="272" t="s">
        <v>171</v>
      </c>
      <c r="L12" s="273"/>
      <c r="M12" s="273"/>
      <c r="N12" s="274"/>
      <c r="O12" s="392" t="s">
        <v>172</v>
      </c>
      <c r="P12" s="393"/>
      <c r="Q12" s="393"/>
      <c r="R12" s="393"/>
      <c r="S12" s="393"/>
      <c r="T12" s="393"/>
      <c r="U12" s="393"/>
      <c r="V12" s="393"/>
      <c r="W12" s="393"/>
      <c r="X12" s="394"/>
      <c r="Y12" s="110"/>
    </row>
    <row r="13" spans="1:25" ht="12.75">
      <c r="A13" s="110"/>
      <c r="B13" s="430"/>
      <c r="C13" s="431"/>
      <c r="D13" s="431"/>
      <c r="E13" s="431"/>
      <c r="F13" s="431"/>
      <c r="G13" s="431"/>
      <c r="H13" s="431"/>
      <c r="I13" s="431"/>
      <c r="J13" s="432"/>
      <c r="K13" s="404"/>
      <c r="L13" s="405"/>
      <c r="M13" s="405"/>
      <c r="N13" s="406"/>
      <c r="O13" s="395"/>
      <c r="P13" s="396"/>
      <c r="Q13" s="396"/>
      <c r="R13" s="396"/>
      <c r="S13" s="396"/>
      <c r="T13" s="396"/>
      <c r="U13" s="396"/>
      <c r="V13" s="396"/>
      <c r="W13" s="396"/>
      <c r="X13" s="397"/>
      <c r="Y13" s="110"/>
    </row>
    <row r="14" spans="1:25" ht="12.75">
      <c r="A14" s="110"/>
      <c r="B14" s="430"/>
      <c r="C14" s="431"/>
      <c r="D14" s="431"/>
      <c r="E14" s="431"/>
      <c r="F14" s="431"/>
      <c r="G14" s="431"/>
      <c r="H14" s="431"/>
      <c r="I14" s="431"/>
      <c r="J14" s="432"/>
      <c r="K14" s="407"/>
      <c r="L14" s="408"/>
      <c r="M14" s="408"/>
      <c r="N14" s="409"/>
      <c r="O14" s="398"/>
      <c r="P14" s="399"/>
      <c r="Q14" s="399"/>
      <c r="R14" s="399"/>
      <c r="S14" s="399"/>
      <c r="T14" s="399"/>
      <c r="U14" s="399"/>
      <c r="V14" s="399"/>
      <c r="W14" s="399"/>
      <c r="X14" s="400"/>
      <c r="Y14" s="110"/>
    </row>
    <row r="15" spans="1:25" ht="12.75">
      <c r="A15" s="110"/>
      <c r="B15" s="430"/>
      <c r="C15" s="433"/>
      <c r="D15" s="433"/>
      <c r="E15" s="433"/>
      <c r="F15" s="433"/>
      <c r="G15" s="433"/>
      <c r="H15" s="433"/>
      <c r="I15" s="433"/>
      <c r="J15" s="432"/>
      <c r="K15" s="407"/>
      <c r="L15" s="408"/>
      <c r="M15" s="408"/>
      <c r="N15" s="409"/>
      <c r="O15" s="398"/>
      <c r="P15" s="399"/>
      <c r="Q15" s="399"/>
      <c r="R15" s="399"/>
      <c r="S15" s="399"/>
      <c r="T15" s="399"/>
      <c r="U15" s="399"/>
      <c r="V15" s="399"/>
      <c r="W15" s="399"/>
      <c r="X15" s="400"/>
      <c r="Y15" s="110"/>
    </row>
    <row r="16" spans="1:25" ht="51" customHeight="1">
      <c r="A16" s="110"/>
      <c r="B16" s="434"/>
      <c r="C16" s="435"/>
      <c r="D16" s="435"/>
      <c r="E16" s="435"/>
      <c r="F16" s="435"/>
      <c r="G16" s="435"/>
      <c r="H16" s="435"/>
      <c r="I16" s="435"/>
      <c r="J16" s="435"/>
      <c r="K16" s="410"/>
      <c r="L16" s="411"/>
      <c r="M16" s="411"/>
      <c r="N16" s="412"/>
      <c r="O16" s="401"/>
      <c r="P16" s="402"/>
      <c r="Q16" s="402"/>
      <c r="R16" s="402"/>
      <c r="S16" s="402"/>
      <c r="T16" s="402"/>
      <c r="U16" s="402"/>
      <c r="V16" s="402"/>
      <c r="W16" s="402"/>
      <c r="X16" s="403"/>
      <c r="Y16" s="110"/>
    </row>
    <row r="17" spans="1:25" ht="12.75">
      <c r="A17" s="110"/>
      <c r="B17" s="247" t="s">
        <v>80</v>
      </c>
      <c r="C17" s="443"/>
      <c r="D17" s="443"/>
      <c r="E17" s="443"/>
      <c r="F17" s="443"/>
      <c r="G17" s="443"/>
      <c r="H17" s="443"/>
      <c r="I17" s="443"/>
      <c r="J17" s="444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5"/>
      <c r="C18" s="446"/>
      <c r="D18" s="446"/>
      <c r="E18" s="446"/>
      <c r="F18" s="446"/>
      <c r="G18" s="446"/>
      <c r="H18" s="446"/>
      <c r="I18" s="446"/>
      <c r="J18" s="447"/>
      <c r="K18" s="5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6"/>
      <c r="Y18" s="110"/>
    </row>
    <row r="19" spans="1:25" ht="12.75">
      <c r="A19" s="110"/>
      <c r="B19" s="445"/>
      <c r="C19" s="446"/>
      <c r="D19" s="446"/>
      <c r="E19" s="446"/>
      <c r="F19" s="446"/>
      <c r="G19" s="446"/>
      <c r="H19" s="446"/>
      <c r="I19" s="446"/>
      <c r="J19" s="447"/>
      <c r="K19" s="5"/>
      <c r="L19" s="413" t="s">
        <v>175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6"/>
      <c r="Y19" s="110"/>
    </row>
    <row r="20" spans="1:25" ht="26.25" customHeight="1">
      <c r="A20" s="110"/>
      <c r="B20" s="445"/>
      <c r="C20" s="446"/>
      <c r="D20" s="446"/>
      <c r="E20" s="446"/>
      <c r="F20" s="446"/>
      <c r="G20" s="446"/>
      <c r="H20" s="446"/>
      <c r="I20" s="446"/>
      <c r="J20" s="447"/>
      <c r="K20" s="5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6"/>
      <c r="Y20" s="110"/>
    </row>
    <row r="21" spans="1:25" ht="12.75">
      <c r="A21" s="110"/>
      <c r="B21" s="445"/>
      <c r="C21" s="446"/>
      <c r="D21" s="446"/>
      <c r="E21" s="446"/>
      <c r="F21" s="446"/>
      <c r="G21" s="446"/>
      <c r="H21" s="446"/>
      <c r="I21" s="446"/>
      <c r="J21" s="447"/>
      <c r="K21" s="5"/>
      <c r="L21" s="391" t="s">
        <v>69</v>
      </c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6"/>
      <c r="Y21" s="110"/>
    </row>
    <row r="22" spans="1:25" ht="24.75" customHeight="1">
      <c r="A22" s="110"/>
      <c r="B22" s="445"/>
      <c r="C22" s="446"/>
      <c r="D22" s="446"/>
      <c r="E22" s="446"/>
      <c r="F22" s="446"/>
      <c r="G22" s="446"/>
      <c r="H22" s="446"/>
      <c r="I22" s="446"/>
      <c r="J22" s="447"/>
      <c r="K22" s="5"/>
      <c r="L22" s="448"/>
      <c r="M22" s="448"/>
      <c r="N22" s="448"/>
      <c r="O22" s="10"/>
      <c r="P22" s="390"/>
      <c r="Q22" s="390"/>
      <c r="R22" s="390"/>
      <c r="S22" s="29"/>
      <c r="T22" s="390"/>
      <c r="U22" s="390"/>
      <c r="V22" s="390"/>
      <c r="W22" s="390"/>
      <c r="X22" s="6"/>
      <c r="Y22" s="110"/>
    </row>
    <row r="23" spans="1:25" ht="12.75">
      <c r="A23" s="110"/>
      <c r="B23" s="445"/>
      <c r="C23" s="446"/>
      <c r="D23" s="446"/>
      <c r="E23" s="446"/>
      <c r="F23" s="446"/>
      <c r="G23" s="446"/>
      <c r="H23" s="446"/>
      <c r="I23" s="446"/>
      <c r="J23" s="447"/>
      <c r="K23" s="5"/>
      <c r="L23" s="391" t="s">
        <v>70</v>
      </c>
      <c r="M23" s="391"/>
      <c r="N23" s="391"/>
      <c r="O23" s="229"/>
      <c r="P23" s="413" t="s">
        <v>76</v>
      </c>
      <c r="Q23" s="413"/>
      <c r="R23" s="413"/>
      <c r="S23" s="22"/>
      <c r="T23" s="413" t="s">
        <v>77</v>
      </c>
      <c r="U23" s="413"/>
      <c r="V23" s="413"/>
      <c r="W23" s="413"/>
      <c r="X23" s="6"/>
      <c r="Y23" s="110"/>
    </row>
    <row r="24" spans="1:25" ht="29.25" customHeight="1">
      <c r="A24" s="110"/>
      <c r="B24" s="445"/>
      <c r="C24" s="446"/>
      <c r="D24" s="446"/>
      <c r="E24" s="446"/>
      <c r="F24" s="446"/>
      <c r="G24" s="446"/>
      <c r="H24" s="446"/>
      <c r="I24" s="446"/>
      <c r="J24" s="447"/>
      <c r="K24" s="5"/>
      <c r="L24" s="438"/>
      <c r="M24" s="438"/>
      <c r="N24" s="438"/>
      <c r="O24" s="438"/>
      <c r="P24" s="438"/>
      <c r="Q24" s="29"/>
      <c r="R24" s="29"/>
      <c r="S24" s="390"/>
      <c r="T24" s="390"/>
      <c r="U24" s="390"/>
      <c r="V24" s="390"/>
      <c r="W24" s="390"/>
      <c r="X24" s="6"/>
      <c r="Y24" s="110"/>
    </row>
    <row r="25" spans="1:25" ht="29.25" customHeight="1">
      <c r="A25" s="110"/>
      <c r="B25" s="250"/>
      <c r="C25" s="251"/>
      <c r="D25" s="251"/>
      <c r="E25" s="251"/>
      <c r="F25" s="251"/>
      <c r="G25" s="251"/>
      <c r="H25" s="251"/>
      <c r="I25" s="251"/>
      <c r="J25" s="252"/>
      <c r="K25" s="8"/>
      <c r="L25" s="436" t="s">
        <v>78</v>
      </c>
      <c r="M25" s="436"/>
      <c r="N25" s="436"/>
      <c r="O25" s="436"/>
      <c r="P25" s="436"/>
      <c r="Q25" s="437"/>
      <c r="R25" s="437"/>
      <c r="S25" s="436" t="s">
        <v>79</v>
      </c>
      <c r="T25" s="436"/>
      <c r="U25" s="436"/>
      <c r="V25" s="436"/>
      <c r="W25" s="43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9"/>
      <c r="S28" s="429"/>
      <c r="T28" s="429"/>
      <c r="U28" s="429"/>
      <c r="V28" s="429"/>
      <c r="W28" s="110"/>
      <c r="X28" s="110"/>
      <c r="Y28" s="110"/>
    </row>
    <row r="29" spans="1:25" ht="26.25" customHeight="1">
      <c r="A29" s="110"/>
      <c r="B29" s="439" t="s">
        <v>176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7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8" t="s">
        <v>177</v>
      </c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3"/>
      <c r="Z7" s="109"/>
    </row>
    <row r="8" spans="1:26" ht="15" customHeight="1">
      <c r="A8" s="110"/>
      <c r="B8" s="110"/>
      <c r="C8" s="449" t="s">
        <v>231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1"/>
      <c r="Z8" s="109"/>
    </row>
    <row r="9" spans="1:26" ht="81" customHeight="1">
      <c r="A9" s="110"/>
      <c r="B9" s="109"/>
      <c r="C9" s="414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6"/>
      <c r="Z9" s="109"/>
    </row>
    <row r="10" spans="1:26" ht="19.5" customHeight="1">
      <c r="A10" s="110"/>
      <c r="B10" s="109"/>
      <c r="C10" s="449" t="s">
        <v>138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1"/>
      <c r="Z10" s="109"/>
    </row>
    <row r="11" spans="1:26" ht="87" customHeight="1">
      <c r="A11" s="110"/>
      <c r="B11" s="109"/>
      <c r="C11" s="414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6"/>
      <c r="Z11" s="109"/>
    </row>
    <row r="12" spans="1:26" ht="17.25" customHeight="1">
      <c r="A12" s="110"/>
      <c r="B12" s="109"/>
      <c r="C12" s="328" t="s">
        <v>139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/>
      <c r="Z12" s="109"/>
    </row>
    <row r="13" spans="1:26" ht="18" customHeight="1">
      <c r="A13" s="110"/>
      <c r="B13" s="109"/>
      <c r="C13" s="449" t="s">
        <v>140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1"/>
      <c r="Z13" s="109"/>
    </row>
    <row r="14" spans="1:26" ht="83.25" customHeight="1">
      <c r="A14" s="110"/>
      <c r="B14" s="109"/>
      <c r="C14" s="414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6"/>
      <c r="Z14" s="109"/>
    </row>
    <row r="15" spans="1:26" ht="33.75" customHeight="1">
      <c r="A15" s="110"/>
      <c r="B15" s="109"/>
      <c r="C15" s="449" t="s">
        <v>141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1"/>
      <c r="Z15" s="109"/>
    </row>
    <row r="16" spans="1:26" ht="73.5" customHeight="1">
      <c r="A16" s="110"/>
      <c r="B16" s="109"/>
      <c r="C16" s="414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6"/>
      <c r="Z16" s="109"/>
    </row>
    <row r="17" spans="1:26" ht="30" customHeight="1">
      <c r="A17" s="110"/>
      <c r="B17" s="109"/>
      <c r="C17" s="449" t="s">
        <v>159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1"/>
      <c r="Z17" s="109"/>
    </row>
    <row r="18" spans="1:26" ht="82.5" customHeight="1">
      <c r="A18" s="110"/>
      <c r="B18" s="109"/>
      <c r="C18" s="414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6"/>
      <c r="Z18" s="109"/>
    </row>
    <row r="19" spans="1:26" ht="19.5" customHeight="1">
      <c r="A19" s="110"/>
      <c r="B19" s="110"/>
      <c r="C19" s="449" t="s">
        <v>142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1"/>
      <c r="Z19" s="109"/>
    </row>
    <row r="20" spans="1:26" ht="105.75" customHeight="1">
      <c r="A20" s="110"/>
      <c r="B20" s="110"/>
      <c r="C20" s="414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6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3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8" t="s">
        <v>178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3"/>
      <c r="AC2" s="110"/>
      <c r="AD2" s="1"/>
      <c r="AE2">
        <v>10</v>
      </c>
      <c r="AF2">
        <v>23</v>
      </c>
    </row>
    <row r="3" spans="1:32" ht="12.75">
      <c r="A3" s="110"/>
      <c r="B3" s="493" t="s">
        <v>162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110"/>
      <c r="AD3" s="1"/>
      <c r="AE3">
        <v>2</v>
      </c>
      <c r="AF3">
        <v>2</v>
      </c>
    </row>
    <row r="4" spans="1:30" ht="12.75">
      <c r="A4" s="110"/>
      <c r="B4" s="474" t="s">
        <v>0</v>
      </c>
      <c r="C4" s="476" t="s">
        <v>81</v>
      </c>
      <c r="D4" s="477"/>
      <c r="E4" s="477"/>
      <c r="F4" s="477"/>
      <c r="G4" s="477"/>
      <c r="H4" s="477"/>
      <c r="I4" s="478"/>
      <c r="J4" s="494" t="s">
        <v>5</v>
      </c>
      <c r="K4" s="488">
        <f>'Sekcja B3 i B4'!T14</f>
        <v>2014</v>
      </c>
      <c r="L4" s="489"/>
      <c r="M4" s="489"/>
      <c r="N4" s="489"/>
      <c r="O4" s="489"/>
      <c r="P4" s="490"/>
      <c r="Q4" s="488">
        <f>K4+1</f>
        <v>2015</v>
      </c>
      <c r="R4" s="489"/>
      <c r="S4" s="489"/>
      <c r="T4" s="489"/>
      <c r="U4" s="489"/>
      <c r="V4" s="490"/>
      <c r="W4" s="485">
        <f>Q4+1</f>
        <v>2016</v>
      </c>
      <c r="X4" s="485"/>
      <c r="Y4" s="485"/>
      <c r="Z4" s="485"/>
      <c r="AA4" s="485"/>
      <c r="AB4" s="485"/>
      <c r="AC4" s="110"/>
      <c r="AD4" s="1"/>
    </row>
    <row r="5" spans="1:30" ht="40.5" customHeight="1">
      <c r="A5" s="126"/>
      <c r="B5" s="475"/>
      <c r="C5" s="479"/>
      <c r="D5" s="480"/>
      <c r="E5" s="480"/>
      <c r="F5" s="480"/>
      <c r="G5" s="480"/>
      <c r="H5" s="480"/>
      <c r="I5" s="481"/>
      <c r="J5" s="495"/>
      <c r="K5" s="458" t="s">
        <v>10</v>
      </c>
      <c r="L5" s="460"/>
      <c r="M5" s="458" t="s">
        <v>223</v>
      </c>
      <c r="N5" s="460"/>
      <c r="O5" s="486" t="s">
        <v>237</v>
      </c>
      <c r="P5" s="487"/>
      <c r="Q5" s="458" t="s">
        <v>10</v>
      </c>
      <c r="R5" s="460"/>
      <c r="S5" s="458" t="s">
        <v>223</v>
      </c>
      <c r="T5" s="460"/>
      <c r="U5" s="486" t="s">
        <v>237</v>
      </c>
      <c r="V5" s="487"/>
      <c r="W5" s="458" t="s">
        <v>10</v>
      </c>
      <c r="X5" s="460"/>
      <c r="Y5" s="492" t="s">
        <v>223</v>
      </c>
      <c r="Z5" s="492"/>
      <c r="AA5" s="485" t="s">
        <v>237</v>
      </c>
      <c r="AB5" s="485"/>
      <c r="AC5" s="110"/>
      <c r="AD5" s="1"/>
    </row>
    <row r="6" spans="1:30" ht="24.75" customHeight="1">
      <c r="A6" s="110"/>
      <c r="B6" s="14">
        <v>1</v>
      </c>
      <c r="C6" s="463"/>
      <c r="D6" s="464"/>
      <c r="E6" s="464"/>
      <c r="F6" s="464"/>
      <c r="G6" s="464"/>
      <c r="H6" s="464"/>
      <c r="I6" s="465"/>
      <c r="J6" s="15"/>
      <c r="K6" s="468"/>
      <c r="L6" s="469"/>
      <c r="M6" s="456"/>
      <c r="N6" s="457"/>
      <c r="O6" s="454">
        <f>ROUND(K6*M6,2)</f>
        <v>0</v>
      </c>
      <c r="P6" s="455"/>
      <c r="Q6" s="468"/>
      <c r="R6" s="469"/>
      <c r="S6" s="456"/>
      <c r="T6" s="457"/>
      <c r="U6" s="454">
        <f>ROUND(Q6*S6,2)</f>
        <v>0</v>
      </c>
      <c r="V6" s="455"/>
      <c r="W6" s="468"/>
      <c r="X6" s="469"/>
      <c r="Y6" s="484"/>
      <c r="Z6" s="484"/>
      <c r="AA6" s="454">
        <f>ROUND(W6*Y6,2)</f>
        <v>0</v>
      </c>
      <c r="AB6" s="455"/>
      <c r="AC6" s="110"/>
      <c r="AD6" s="1"/>
    </row>
    <row r="7" spans="1:30" ht="24.75" customHeight="1">
      <c r="A7" s="110"/>
      <c r="B7" s="14">
        <v>2</v>
      </c>
      <c r="C7" s="463"/>
      <c r="D7" s="464"/>
      <c r="E7" s="464"/>
      <c r="F7" s="464"/>
      <c r="G7" s="464"/>
      <c r="H7" s="464"/>
      <c r="I7" s="465"/>
      <c r="J7" s="15"/>
      <c r="K7" s="468"/>
      <c r="L7" s="469"/>
      <c r="M7" s="456"/>
      <c r="N7" s="457"/>
      <c r="O7" s="454">
        <f>ROUND(K7*M7,2)</f>
        <v>0</v>
      </c>
      <c r="P7" s="455"/>
      <c r="Q7" s="468"/>
      <c r="R7" s="469"/>
      <c r="S7" s="456"/>
      <c r="T7" s="457"/>
      <c r="U7" s="454">
        <f>ROUND(Q7*S7,2)</f>
        <v>0</v>
      </c>
      <c r="V7" s="455"/>
      <c r="W7" s="468"/>
      <c r="X7" s="469"/>
      <c r="Y7" s="484"/>
      <c r="Z7" s="484"/>
      <c r="AA7" s="454">
        <f>ROUND(W7*Y7,2)</f>
        <v>0</v>
      </c>
      <c r="AB7" s="455"/>
      <c r="AC7" s="110"/>
      <c r="AD7" s="1"/>
    </row>
    <row r="8" spans="1:30" ht="24.75" customHeight="1">
      <c r="A8" s="110"/>
      <c r="B8" s="14">
        <v>3</v>
      </c>
      <c r="C8" s="463"/>
      <c r="D8" s="464"/>
      <c r="E8" s="464"/>
      <c r="F8" s="464"/>
      <c r="G8" s="464"/>
      <c r="H8" s="464"/>
      <c r="I8" s="465"/>
      <c r="J8" s="15"/>
      <c r="K8" s="468"/>
      <c r="L8" s="469"/>
      <c r="M8" s="456"/>
      <c r="N8" s="457"/>
      <c r="O8" s="454">
        <f>ROUND(K8*M8,2)</f>
        <v>0</v>
      </c>
      <c r="P8" s="455"/>
      <c r="Q8" s="468"/>
      <c r="R8" s="469"/>
      <c r="S8" s="456"/>
      <c r="T8" s="457"/>
      <c r="U8" s="454">
        <f>ROUND(Q8*S8,2)</f>
        <v>0</v>
      </c>
      <c r="V8" s="455"/>
      <c r="W8" s="468"/>
      <c r="X8" s="469"/>
      <c r="Y8" s="484"/>
      <c r="Z8" s="484"/>
      <c r="AA8" s="454">
        <f>ROUND(W8*Y8,2)</f>
        <v>0</v>
      </c>
      <c r="AB8" s="455"/>
      <c r="AC8" s="110"/>
      <c r="AD8" s="1"/>
    </row>
    <row r="9" spans="1:30" ht="24.75" customHeight="1">
      <c r="A9" s="110"/>
      <c r="B9" s="14">
        <v>4</v>
      </c>
      <c r="C9" s="463"/>
      <c r="D9" s="464"/>
      <c r="E9" s="464"/>
      <c r="F9" s="464"/>
      <c r="G9" s="464"/>
      <c r="H9" s="464"/>
      <c r="I9" s="465"/>
      <c r="J9" s="15"/>
      <c r="K9" s="468"/>
      <c r="L9" s="469"/>
      <c r="M9" s="456"/>
      <c r="N9" s="457"/>
      <c r="O9" s="454">
        <f>ROUND(K9*M9,2)</f>
        <v>0</v>
      </c>
      <c r="P9" s="455"/>
      <c r="Q9" s="468"/>
      <c r="R9" s="469"/>
      <c r="S9" s="456"/>
      <c r="T9" s="457"/>
      <c r="U9" s="454">
        <f>ROUND(Q9*S9,2)</f>
        <v>0</v>
      </c>
      <c r="V9" s="455"/>
      <c r="W9" s="468"/>
      <c r="X9" s="469"/>
      <c r="Y9" s="484"/>
      <c r="Z9" s="484"/>
      <c r="AA9" s="454">
        <f>ROUND(W9*Y9,2)</f>
        <v>0</v>
      </c>
      <c r="AB9" s="455"/>
      <c r="AC9" s="110"/>
      <c r="AD9" s="1"/>
    </row>
    <row r="10" spans="1:30" ht="24.75" customHeight="1">
      <c r="A10" s="110"/>
      <c r="B10" s="14">
        <v>5</v>
      </c>
      <c r="C10" s="463"/>
      <c r="D10" s="464"/>
      <c r="E10" s="464"/>
      <c r="F10" s="464"/>
      <c r="G10" s="464"/>
      <c r="H10" s="464"/>
      <c r="I10" s="465"/>
      <c r="J10" s="15"/>
      <c r="K10" s="468"/>
      <c r="L10" s="469"/>
      <c r="M10" s="456"/>
      <c r="N10" s="457"/>
      <c r="O10" s="454">
        <f>ROUND(K10*M10,2)</f>
        <v>0</v>
      </c>
      <c r="P10" s="455"/>
      <c r="Q10" s="468"/>
      <c r="R10" s="469"/>
      <c r="S10" s="456"/>
      <c r="T10" s="457"/>
      <c r="U10" s="454">
        <f>ROUND(Q10*S10,2)</f>
        <v>0</v>
      </c>
      <c r="V10" s="455"/>
      <c r="W10" s="468"/>
      <c r="X10" s="469"/>
      <c r="Y10" s="484"/>
      <c r="Z10" s="484"/>
      <c r="AA10" s="454">
        <f>ROUND(W10*Y10,2)</f>
        <v>0</v>
      </c>
      <c r="AB10" s="455"/>
      <c r="AC10" s="110"/>
      <c r="AD10" s="1"/>
    </row>
    <row r="11" spans="1:30" ht="20.25" customHeight="1">
      <c r="A11" s="110"/>
      <c r="B11" s="458" t="s">
        <v>8</v>
      </c>
      <c r="C11" s="459"/>
      <c r="D11" s="459"/>
      <c r="E11" s="459"/>
      <c r="F11" s="459"/>
      <c r="G11" s="459"/>
      <c r="H11" s="459"/>
      <c r="I11" s="460"/>
      <c r="J11" s="12" t="s">
        <v>9</v>
      </c>
      <c r="K11" s="461" t="s">
        <v>9</v>
      </c>
      <c r="L11" s="462"/>
      <c r="M11" s="466" t="s">
        <v>9</v>
      </c>
      <c r="N11" s="467"/>
      <c r="O11" s="454">
        <f>SUM(O6:P10)</f>
        <v>0</v>
      </c>
      <c r="P11" s="455"/>
      <c r="Q11" s="461" t="s">
        <v>9</v>
      </c>
      <c r="R11" s="462"/>
      <c r="S11" s="466" t="s">
        <v>9</v>
      </c>
      <c r="T11" s="467"/>
      <c r="U11" s="454">
        <f>SUM(U6:V10)</f>
        <v>0</v>
      </c>
      <c r="V11" s="455"/>
      <c r="W11" s="461" t="s">
        <v>9</v>
      </c>
      <c r="X11" s="462"/>
      <c r="Y11" s="473" t="s">
        <v>9</v>
      </c>
      <c r="Z11" s="473"/>
      <c r="AA11" s="454">
        <f>SUM(AA6:AB10)</f>
        <v>0</v>
      </c>
      <c r="AB11" s="455"/>
      <c r="AC11" s="110"/>
      <c r="AD11" s="1"/>
    </row>
    <row r="12" spans="1:30" ht="12.75">
      <c r="A12" s="110"/>
      <c r="B12" s="496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110"/>
      <c r="AD12" s="1"/>
    </row>
    <row r="13" spans="1:30" ht="12.75">
      <c r="A13" s="110"/>
      <c r="B13" s="113"/>
      <c r="C13" s="429"/>
      <c r="D13" s="429"/>
      <c r="E13" s="429"/>
      <c r="F13" s="429"/>
      <c r="G13" s="429"/>
      <c r="H13" s="429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2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9" t="s">
        <v>163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1"/>
      <c r="AC16" s="110"/>
      <c r="AD16" s="1"/>
    </row>
    <row r="17" spans="1:30" ht="12.75">
      <c r="A17" s="109"/>
      <c r="B17" s="474" t="s">
        <v>0</v>
      </c>
      <c r="C17" s="476" t="s">
        <v>81</v>
      </c>
      <c r="D17" s="477"/>
      <c r="E17" s="477"/>
      <c r="F17" s="477"/>
      <c r="G17" s="477"/>
      <c r="H17" s="477"/>
      <c r="I17" s="478"/>
      <c r="J17" s="494" t="s">
        <v>5</v>
      </c>
      <c r="K17" s="488">
        <f>W4+1</f>
        <v>2017</v>
      </c>
      <c r="L17" s="489"/>
      <c r="M17" s="489"/>
      <c r="N17" s="489"/>
      <c r="O17" s="489"/>
      <c r="P17" s="490"/>
      <c r="Q17" s="488">
        <f>K17+1</f>
        <v>2018</v>
      </c>
      <c r="R17" s="489"/>
      <c r="S17" s="489"/>
      <c r="T17" s="489"/>
      <c r="U17" s="489"/>
      <c r="V17" s="490"/>
      <c r="W17" s="485">
        <f>Q17+1</f>
        <v>2019</v>
      </c>
      <c r="X17" s="485"/>
      <c r="Y17" s="485"/>
      <c r="Z17" s="485"/>
      <c r="AA17" s="485"/>
      <c r="AB17" s="485"/>
      <c r="AC17" s="109"/>
      <c r="AD17" s="1"/>
    </row>
    <row r="18" spans="1:30" ht="41.25" customHeight="1">
      <c r="A18" s="126"/>
      <c r="B18" s="475"/>
      <c r="C18" s="479"/>
      <c r="D18" s="480"/>
      <c r="E18" s="480"/>
      <c r="F18" s="480"/>
      <c r="G18" s="480"/>
      <c r="H18" s="480"/>
      <c r="I18" s="481"/>
      <c r="J18" s="495"/>
      <c r="K18" s="458" t="s">
        <v>10</v>
      </c>
      <c r="L18" s="460"/>
      <c r="M18" s="458" t="s">
        <v>223</v>
      </c>
      <c r="N18" s="460"/>
      <c r="O18" s="486" t="s">
        <v>237</v>
      </c>
      <c r="P18" s="487"/>
      <c r="Q18" s="458" t="s">
        <v>10</v>
      </c>
      <c r="R18" s="460"/>
      <c r="S18" s="458" t="s">
        <v>223</v>
      </c>
      <c r="T18" s="460"/>
      <c r="U18" s="486" t="s">
        <v>238</v>
      </c>
      <c r="V18" s="487"/>
      <c r="W18" s="458" t="s">
        <v>10</v>
      </c>
      <c r="X18" s="460"/>
      <c r="Y18" s="492" t="s">
        <v>223</v>
      </c>
      <c r="Z18" s="492"/>
      <c r="AA18" s="491" t="s">
        <v>238</v>
      </c>
      <c r="AB18" s="491"/>
      <c r="AC18" s="109"/>
      <c r="AD18" s="1"/>
    </row>
    <row r="19" spans="1:30" ht="24.75" customHeight="1">
      <c r="A19" s="109"/>
      <c r="B19" s="14">
        <v>1</v>
      </c>
      <c r="C19" s="463"/>
      <c r="D19" s="464"/>
      <c r="E19" s="464"/>
      <c r="F19" s="464"/>
      <c r="G19" s="464"/>
      <c r="H19" s="464"/>
      <c r="I19" s="465"/>
      <c r="J19" s="15"/>
      <c r="K19" s="468"/>
      <c r="L19" s="469"/>
      <c r="M19" s="456"/>
      <c r="N19" s="457"/>
      <c r="O19" s="454">
        <f>ROUND(K19*M19,2)</f>
        <v>0</v>
      </c>
      <c r="P19" s="455"/>
      <c r="Q19" s="468"/>
      <c r="R19" s="469"/>
      <c r="S19" s="456"/>
      <c r="T19" s="457"/>
      <c r="U19" s="454">
        <f>ROUND(Q19*S19,2)</f>
        <v>0</v>
      </c>
      <c r="V19" s="455"/>
      <c r="W19" s="468"/>
      <c r="X19" s="469"/>
      <c r="Y19" s="484"/>
      <c r="Z19" s="484"/>
      <c r="AA19" s="454">
        <f>ROUND(W19*Y19,2)</f>
        <v>0</v>
      </c>
      <c r="AB19" s="455"/>
      <c r="AC19" s="109"/>
      <c r="AD19" s="1"/>
    </row>
    <row r="20" spans="1:30" ht="24" customHeight="1">
      <c r="A20" s="109"/>
      <c r="B20" s="14">
        <v>2</v>
      </c>
      <c r="C20" s="463"/>
      <c r="D20" s="464"/>
      <c r="E20" s="464"/>
      <c r="F20" s="464"/>
      <c r="G20" s="464"/>
      <c r="H20" s="464"/>
      <c r="I20" s="465"/>
      <c r="J20" s="15"/>
      <c r="K20" s="468"/>
      <c r="L20" s="469"/>
      <c r="M20" s="456"/>
      <c r="N20" s="457"/>
      <c r="O20" s="454">
        <f>ROUND(K20*M20,2)</f>
        <v>0</v>
      </c>
      <c r="P20" s="455"/>
      <c r="Q20" s="468"/>
      <c r="R20" s="469"/>
      <c r="S20" s="456"/>
      <c r="T20" s="457"/>
      <c r="U20" s="454">
        <f>ROUND(Q20*S20,2)</f>
        <v>0</v>
      </c>
      <c r="V20" s="455"/>
      <c r="W20" s="468"/>
      <c r="X20" s="469"/>
      <c r="Y20" s="484"/>
      <c r="Z20" s="484"/>
      <c r="AA20" s="454">
        <f>ROUND(W20*Y20,2)</f>
        <v>0</v>
      </c>
      <c r="AB20" s="455"/>
      <c r="AC20" s="109"/>
      <c r="AD20" s="1"/>
    </row>
    <row r="21" spans="1:30" ht="24" customHeight="1">
      <c r="A21" s="109"/>
      <c r="B21" s="14">
        <v>3</v>
      </c>
      <c r="C21" s="463"/>
      <c r="D21" s="464"/>
      <c r="E21" s="464"/>
      <c r="F21" s="464"/>
      <c r="G21" s="464"/>
      <c r="H21" s="464"/>
      <c r="I21" s="465"/>
      <c r="J21" s="15"/>
      <c r="K21" s="468"/>
      <c r="L21" s="469"/>
      <c r="M21" s="456"/>
      <c r="N21" s="457"/>
      <c r="O21" s="454">
        <f>ROUND(K21*M21,2)</f>
        <v>0</v>
      </c>
      <c r="P21" s="455"/>
      <c r="Q21" s="468"/>
      <c r="R21" s="469"/>
      <c r="S21" s="456"/>
      <c r="T21" s="457"/>
      <c r="U21" s="454">
        <f>ROUND(Q21*S21,2)</f>
        <v>0</v>
      </c>
      <c r="V21" s="455"/>
      <c r="W21" s="468"/>
      <c r="X21" s="469"/>
      <c r="Y21" s="484"/>
      <c r="Z21" s="484"/>
      <c r="AA21" s="454">
        <f>ROUND(W21*Y21,2)</f>
        <v>0</v>
      </c>
      <c r="AB21" s="455"/>
      <c r="AC21" s="109"/>
      <c r="AD21" s="1"/>
    </row>
    <row r="22" spans="1:30" ht="24" customHeight="1">
      <c r="A22" s="109"/>
      <c r="B22" s="14">
        <v>4</v>
      </c>
      <c r="C22" s="463"/>
      <c r="D22" s="464"/>
      <c r="E22" s="464"/>
      <c r="F22" s="464"/>
      <c r="G22" s="464"/>
      <c r="H22" s="464"/>
      <c r="I22" s="465"/>
      <c r="J22" s="15"/>
      <c r="K22" s="468"/>
      <c r="L22" s="469"/>
      <c r="M22" s="456"/>
      <c r="N22" s="457"/>
      <c r="O22" s="454">
        <f>ROUND(K22*M22,2)</f>
        <v>0</v>
      </c>
      <c r="P22" s="455"/>
      <c r="Q22" s="468"/>
      <c r="R22" s="469"/>
      <c r="S22" s="456"/>
      <c r="T22" s="457"/>
      <c r="U22" s="454">
        <f>ROUND(Q22*S22,2)</f>
        <v>0</v>
      </c>
      <c r="V22" s="455"/>
      <c r="W22" s="468"/>
      <c r="X22" s="469"/>
      <c r="Y22" s="484"/>
      <c r="Z22" s="484"/>
      <c r="AA22" s="454">
        <f>ROUND(W22*Y22,2)</f>
        <v>0</v>
      </c>
      <c r="AB22" s="455"/>
      <c r="AC22" s="109"/>
      <c r="AD22" s="1"/>
    </row>
    <row r="23" spans="1:30" ht="24" customHeight="1">
      <c r="A23" s="109"/>
      <c r="B23" s="14">
        <v>5</v>
      </c>
      <c r="C23" s="463"/>
      <c r="D23" s="464"/>
      <c r="E23" s="464"/>
      <c r="F23" s="464"/>
      <c r="G23" s="464"/>
      <c r="H23" s="464"/>
      <c r="I23" s="465"/>
      <c r="J23" s="15"/>
      <c r="K23" s="468"/>
      <c r="L23" s="469"/>
      <c r="M23" s="456"/>
      <c r="N23" s="457"/>
      <c r="O23" s="454">
        <f>ROUND(K23*M23,2)</f>
        <v>0</v>
      </c>
      <c r="P23" s="455"/>
      <c r="Q23" s="468"/>
      <c r="R23" s="469"/>
      <c r="S23" s="456"/>
      <c r="T23" s="457"/>
      <c r="U23" s="454">
        <f>ROUND(Q23*S23,2)</f>
        <v>0</v>
      </c>
      <c r="V23" s="455"/>
      <c r="W23" s="468"/>
      <c r="X23" s="469"/>
      <c r="Y23" s="484"/>
      <c r="Z23" s="484"/>
      <c r="AA23" s="454">
        <f>ROUND(W23*Y23,2)</f>
        <v>0</v>
      </c>
      <c r="AB23" s="455"/>
      <c r="AC23" s="109"/>
      <c r="AD23" s="1"/>
    </row>
    <row r="24" spans="1:30" ht="20.25" customHeight="1">
      <c r="A24" s="109"/>
      <c r="B24" s="458" t="s">
        <v>8</v>
      </c>
      <c r="C24" s="459"/>
      <c r="D24" s="459"/>
      <c r="E24" s="459"/>
      <c r="F24" s="459"/>
      <c r="G24" s="459"/>
      <c r="H24" s="459"/>
      <c r="I24" s="460"/>
      <c r="J24" s="12" t="s">
        <v>9</v>
      </c>
      <c r="K24" s="461" t="s">
        <v>9</v>
      </c>
      <c r="L24" s="462"/>
      <c r="M24" s="466" t="s">
        <v>9</v>
      </c>
      <c r="N24" s="467"/>
      <c r="O24" s="454">
        <f>SUM(O19:P23)</f>
        <v>0</v>
      </c>
      <c r="P24" s="455"/>
      <c r="Q24" s="461" t="s">
        <v>9</v>
      </c>
      <c r="R24" s="462"/>
      <c r="S24" s="466" t="s">
        <v>9</v>
      </c>
      <c r="T24" s="467"/>
      <c r="U24" s="454">
        <f>SUM(U19:V23)</f>
        <v>0</v>
      </c>
      <c r="V24" s="455"/>
      <c r="W24" s="461" t="s">
        <v>9</v>
      </c>
      <c r="X24" s="462"/>
      <c r="Y24" s="473" t="s">
        <v>9</v>
      </c>
      <c r="Z24" s="473"/>
      <c r="AA24" s="454">
        <f>SUM(AA19:AB23)</f>
        <v>0</v>
      </c>
      <c r="AB24" s="455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9" t="s">
        <v>164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1"/>
      <c r="AC27" s="109"/>
      <c r="AD27" s="1"/>
    </row>
    <row r="28" spans="1:30" ht="138.75" customHeight="1">
      <c r="A28" s="109"/>
      <c r="B28" s="47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7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7" t="s">
        <v>179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9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0" t="s">
        <v>82</v>
      </c>
      <c r="C4" s="508" t="s">
        <v>112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10"/>
      <c r="R4" s="502" t="s">
        <v>115</v>
      </c>
      <c r="S4" s="503"/>
      <c r="T4" s="503"/>
      <c r="U4" s="504"/>
      <c r="V4" s="58"/>
      <c r="W4" s="296" t="s">
        <v>110</v>
      </c>
      <c r="X4" s="540"/>
      <c r="Y4" s="540"/>
      <c r="Z4" s="540"/>
      <c r="AA4" s="540"/>
      <c r="AB4" s="541"/>
      <c r="AC4" s="90"/>
      <c r="AD4" s="91"/>
      <c r="AE4" s="109"/>
    </row>
    <row r="5" spans="1:39" ht="24.75" customHeight="1">
      <c r="A5" s="126"/>
      <c r="B5" s="501"/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3"/>
      <c r="R5" s="505"/>
      <c r="S5" s="506"/>
      <c r="T5" s="506"/>
      <c r="U5" s="507"/>
      <c r="V5" s="58"/>
      <c r="W5" s="58">
        <f>'Sekcja C4'!K4</f>
        <v>2014</v>
      </c>
      <c r="X5" s="58">
        <f>'Sekcja C4'!Q4</f>
        <v>2015</v>
      </c>
      <c r="Y5" s="58">
        <f>'Sekcja C4'!W4</f>
        <v>2016</v>
      </c>
      <c r="Z5" s="58">
        <f>'Sekcja C4'!K17</f>
        <v>2017</v>
      </c>
      <c r="AA5" s="58">
        <f>'Sekcja C4'!Q17</f>
        <v>2018</v>
      </c>
      <c r="AB5" s="58">
        <f>'Sekcja C4'!W17</f>
        <v>2019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20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2"/>
      <c r="R6" s="514">
        <f>SUM(W6:AB6)</f>
        <v>0</v>
      </c>
      <c r="S6" s="515"/>
      <c r="T6" s="515"/>
      <c r="U6" s="516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20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2"/>
      <c r="R7" s="514">
        <f>SUM(W7:AB7)</f>
        <v>0</v>
      </c>
      <c r="S7" s="515"/>
      <c r="T7" s="515"/>
      <c r="U7" s="516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20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2"/>
      <c r="R8" s="514">
        <f>SUM(W8:AB8)</f>
        <v>0</v>
      </c>
      <c r="S8" s="515"/>
      <c r="T8" s="515"/>
      <c r="U8" s="516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20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2"/>
      <c r="R9" s="514">
        <f>SUM(W9:AB9)</f>
        <v>0</v>
      </c>
      <c r="S9" s="515"/>
      <c r="T9" s="515"/>
      <c r="U9" s="516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2"/>
      <c r="R10" s="514">
        <f>SUM(W10:AB10)</f>
        <v>0</v>
      </c>
      <c r="S10" s="515"/>
      <c r="T10" s="515"/>
      <c r="U10" s="516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7" t="s">
        <v>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9"/>
      <c r="R11" s="517">
        <f>SUM(R6:U10)</f>
        <v>0</v>
      </c>
      <c r="S11" s="518"/>
      <c r="T11" s="518"/>
      <c r="U11" s="519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0" t="s">
        <v>82</v>
      </c>
      <c r="C12" s="530" t="s">
        <v>113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1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6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20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2"/>
      <c r="R14" s="514">
        <f>SUM(W14:AB14)</f>
        <v>0</v>
      </c>
      <c r="S14" s="515"/>
      <c r="T14" s="515"/>
      <c r="U14" s="516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20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2"/>
      <c r="R15" s="514">
        <f>SUM(W15:AB15)</f>
        <v>0</v>
      </c>
      <c r="S15" s="515"/>
      <c r="T15" s="515"/>
      <c r="U15" s="516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20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2"/>
      <c r="R16" s="514">
        <f>SUM(W16:AB16)</f>
        <v>0</v>
      </c>
      <c r="S16" s="515"/>
      <c r="T16" s="515"/>
      <c r="U16" s="516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7" t="s">
        <v>8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9"/>
      <c r="R17" s="517">
        <f>SUM(R14:U16)</f>
        <v>0</v>
      </c>
      <c r="S17" s="518"/>
      <c r="T17" s="518"/>
      <c r="U17" s="519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0" t="s">
        <v>82</v>
      </c>
      <c r="C18" s="530" t="s">
        <v>114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2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1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2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2"/>
      <c r="R20" s="514">
        <f>SUM(W20,X20,Y20,Z20,AB20)</f>
        <v>0</v>
      </c>
      <c r="S20" s="515"/>
      <c r="T20" s="515"/>
      <c r="U20" s="516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20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2"/>
      <c r="R21" s="514">
        <f>SUM(W21,X21,Y21,Z21,AB21)</f>
        <v>0</v>
      </c>
      <c r="S21" s="515"/>
      <c r="T21" s="515"/>
      <c r="U21" s="516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20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2"/>
      <c r="R22" s="514">
        <f>SUM(W22,X22,Y22,Z22,AB22)</f>
        <v>0</v>
      </c>
      <c r="S22" s="515"/>
      <c r="T22" s="515"/>
      <c r="U22" s="516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7" t="s">
        <v>8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9"/>
      <c r="R23" s="517">
        <f>SUM(R20:U22)</f>
        <v>0</v>
      </c>
      <c r="S23" s="518"/>
      <c r="T23" s="518"/>
      <c r="U23" s="519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4" t="s">
        <v>111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6"/>
      <c r="R24" s="517">
        <f>SUM(R23,R17,R11)</f>
        <v>0</v>
      </c>
      <c r="S24" s="518"/>
      <c r="T24" s="518"/>
      <c r="U24" s="519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23" t="s">
        <v>244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229"/>
      <c r="AE27" s="109"/>
    </row>
    <row r="28" spans="1:31" ht="12.75">
      <c r="A28" s="109"/>
      <c r="B28" s="498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E28" s="109"/>
    </row>
    <row r="29" spans="1:31" ht="12.75">
      <c r="A29" s="109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3">
      <selection activeCell="H8" sqref="H8:I8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288" t="s">
        <v>144</v>
      </c>
      <c r="C2" s="569"/>
      <c r="D2" s="569"/>
      <c r="E2" s="569"/>
      <c r="F2" s="569"/>
      <c r="G2" s="569"/>
      <c r="H2" s="569"/>
      <c r="I2" s="570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74" t="s">
        <v>180</v>
      </c>
      <c r="C3" s="575"/>
      <c r="D3" s="575"/>
      <c r="E3" s="575"/>
      <c r="F3" s="575"/>
      <c r="G3" s="575"/>
      <c r="H3" s="575"/>
      <c r="I3" s="576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71"/>
      <c r="C4" s="572"/>
      <c r="D4" s="572"/>
      <c r="E4" s="572"/>
      <c r="F4" s="572"/>
      <c r="G4" s="572"/>
      <c r="H4" s="572"/>
      <c r="I4" s="573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537" t="s">
        <v>160</v>
      </c>
      <c r="C5" s="560"/>
      <c r="D5" s="560"/>
      <c r="E5" s="560"/>
      <c r="F5" s="560"/>
      <c r="G5" s="560"/>
      <c r="H5" s="560"/>
      <c r="I5" s="561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62" t="s">
        <v>82</v>
      </c>
      <c r="C6" s="500" t="s">
        <v>83</v>
      </c>
      <c r="D6" s="500" t="s">
        <v>84</v>
      </c>
      <c r="E6" s="564" t="s">
        <v>143</v>
      </c>
      <c r="F6" s="556" t="s">
        <v>110</v>
      </c>
      <c r="G6" s="557"/>
      <c r="H6" s="552" t="s">
        <v>181</v>
      </c>
      <c r="I6" s="553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3"/>
      <c r="C7" s="501"/>
      <c r="D7" s="501"/>
      <c r="E7" s="565"/>
      <c r="F7" s="558"/>
      <c r="G7" s="559"/>
      <c r="H7" s="554"/>
      <c r="I7" s="555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8"/>
      <c r="G8" s="549"/>
      <c r="H8" s="550"/>
      <c r="I8" s="551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8"/>
      <c r="G9" s="549"/>
      <c r="H9" s="550"/>
      <c r="I9" s="551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8"/>
      <c r="G10" s="549"/>
      <c r="H10" s="550"/>
      <c r="I10" s="551"/>
      <c r="J10" s="24"/>
      <c r="K10" s="24"/>
      <c r="L10" s="24"/>
      <c r="M10" s="24"/>
      <c r="N10" s="109"/>
    </row>
    <row r="11" spans="1:14" ht="19.5" customHeight="1">
      <c r="A11" s="109"/>
      <c r="B11" s="527" t="s">
        <v>11</v>
      </c>
      <c r="C11" s="544"/>
      <c r="D11" s="544"/>
      <c r="E11" s="544"/>
      <c r="F11" s="544"/>
      <c r="G11" s="545"/>
      <c r="H11" s="542">
        <f>SUM(H8:I10)</f>
        <v>0</v>
      </c>
      <c r="I11" s="543"/>
      <c r="N11" s="109"/>
    </row>
    <row r="12" spans="1:14" ht="17.25" customHeight="1">
      <c r="A12" s="109"/>
      <c r="B12" s="537" t="s">
        <v>146</v>
      </c>
      <c r="C12" s="546"/>
      <c r="D12" s="546"/>
      <c r="E12" s="546"/>
      <c r="F12" s="546"/>
      <c r="G12" s="546"/>
      <c r="H12" s="546"/>
      <c r="I12" s="547"/>
      <c r="N12" s="109"/>
    </row>
    <row r="13" spans="1:14" ht="188.25" customHeight="1">
      <c r="A13" s="109"/>
      <c r="B13" s="241"/>
      <c r="C13" s="242"/>
      <c r="D13" s="242"/>
      <c r="E13" s="242"/>
      <c r="F13" s="242"/>
      <c r="G13" s="242"/>
      <c r="H13" s="242"/>
      <c r="I13" s="243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537" t="s">
        <v>248</v>
      </c>
      <c r="C15" s="560"/>
      <c r="D15" s="560"/>
      <c r="E15" s="560"/>
      <c r="F15" s="560"/>
      <c r="G15" s="560"/>
      <c r="H15" s="560"/>
      <c r="I15" s="561"/>
      <c r="N15" s="109"/>
    </row>
    <row r="16" spans="1:14" ht="26.25" customHeight="1">
      <c r="A16" s="109"/>
      <c r="B16" s="562" t="s">
        <v>249</v>
      </c>
      <c r="C16" s="508" t="s">
        <v>250</v>
      </c>
      <c r="D16" s="566"/>
      <c r="E16" s="564" t="s">
        <v>256</v>
      </c>
      <c r="F16" s="556" t="s">
        <v>110</v>
      </c>
      <c r="G16" s="557"/>
      <c r="H16" s="552" t="s">
        <v>251</v>
      </c>
      <c r="I16" s="553"/>
      <c r="N16" s="109"/>
    </row>
    <row r="17" spans="1:14" ht="36.75" customHeight="1">
      <c r="A17" s="109"/>
      <c r="B17" s="563"/>
      <c r="C17" s="567"/>
      <c r="D17" s="568"/>
      <c r="E17" s="565"/>
      <c r="F17" s="558"/>
      <c r="G17" s="559"/>
      <c r="H17" s="554"/>
      <c r="I17" s="555"/>
      <c r="N17" s="109"/>
    </row>
    <row r="18" spans="1:14" ht="18" customHeight="1">
      <c r="A18" s="109"/>
      <c r="B18" s="167"/>
      <c r="C18" s="577"/>
      <c r="D18" s="381"/>
      <c r="E18" s="172"/>
      <c r="F18" s="548">
        <v>2014</v>
      </c>
      <c r="G18" s="549"/>
      <c r="H18" s="550"/>
      <c r="I18" s="551"/>
      <c r="N18" s="109"/>
    </row>
    <row r="19" spans="1:14" ht="18" customHeight="1">
      <c r="A19" s="109"/>
      <c r="B19" s="167"/>
      <c r="C19" s="577"/>
      <c r="D19" s="578"/>
      <c r="E19" s="172"/>
      <c r="F19" s="548">
        <v>2014</v>
      </c>
      <c r="G19" s="549"/>
      <c r="H19" s="550"/>
      <c r="I19" s="551"/>
      <c r="N19" s="109"/>
    </row>
    <row r="20" spans="1:14" ht="18" customHeight="1">
      <c r="A20" s="109"/>
      <c r="B20" s="167"/>
      <c r="C20" s="577"/>
      <c r="D20" s="578"/>
      <c r="E20" s="172"/>
      <c r="F20" s="548">
        <v>2014</v>
      </c>
      <c r="G20" s="549"/>
      <c r="H20" s="550"/>
      <c r="I20" s="551"/>
      <c r="N20" s="109"/>
    </row>
    <row r="21" spans="1:14" ht="19.5" customHeight="1">
      <c r="A21" s="109"/>
      <c r="B21" s="527" t="s">
        <v>11</v>
      </c>
      <c r="C21" s="544"/>
      <c r="D21" s="544"/>
      <c r="E21" s="544"/>
      <c r="F21" s="544"/>
      <c r="G21" s="545"/>
      <c r="H21" s="542">
        <f>SUM(H18:I20)</f>
        <v>0</v>
      </c>
      <c r="I21" s="543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scaleWithDoc="0"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.</cp:lastModifiedBy>
  <cp:lastPrinted>2013-03-21T07:32:57Z</cp:lastPrinted>
  <dcterms:created xsi:type="dcterms:W3CDTF">2008-01-21T14:02:00Z</dcterms:created>
  <dcterms:modified xsi:type="dcterms:W3CDTF">2014-07-07T11:33:10Z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